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35" windowWidth="9720" windowHeight="5520" activeTab="4"/>
  </bookViews>
  <sheets>
    <sheet name="1 КУРС" sheetId="1" r:id="rId1"/>
    <sheet name="2 КУРС " sheetId="2" r:id="rId2"/>
    <sheet name="3 КУРС" sheetId="3" r:id="rId3"/>
    <sheet name="4-5 КУРС" sheetId="4" r:id="rId4"/>
    <sheet name="МАГ 1-2 КУРС" sheetId="5" r:id="rId5"/>
    <sheet name="ИнОб " sheetId="6" r:id="rId6"/>
  </sheets>
  <definedNames>
    <definedName name="_xlnm.Print_Area" localSheetId="0">'1 КУРС'!$A$1:$I$37</definedName>
    <definedName name="_xlnm.Print_Area" localSheetId="1">'2 КУРС '!$A$1:$I$37</definedName>
    <definedName name="_xlnm.Print_Area" localSheetId="2">'3 КУРС'!$A$1:$I$37</definedName>
    <definedName name="_xlnm.Print_Area" localSheetId="3">'4-5 КУРС'!$A$1:$H$37</definedName>
    <definedName name="_xlnm.Print_Area" localSheetId="5">'ИнОб '!$A$1:$I$37</definedName>
    <definedName name="_xlnm.Print_Area" localSheetId="4">'МАГ 1-2 КУРС'!$A$1:$H$37</definedName>
  </definedNames>
  <calcPr fullCalcOnLoad="1" refMode="R1C1"/>
</workbook>
</file>

<file path=xl/sharedStrings.xml><?xml version="1.0" encoding="utf-8"?>
<sst xmlns="http://schemas.openxmlformats.org/spreadsheetml/2006/main" count="468" uniqueCount="255">
  <si>
    <t>1 пара
8.30-9.50</t>
  </si>
  <si>
    <t>МИ-31</t>
  </si>
  <si>
    <t>ПОНЕДЕЛЬНИК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</si>
  <si>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</si>
  <si>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</si>
  <si>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</si>
  <si>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</si>
  <si>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</si>
  <si>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</si>
  <si>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</si>
  <si>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ЭК-21</t>
  </si>
  <si>
    <t>ПМ-21</t>
  </si>
  <si>
    <t>ЭК-31</t>
  </si>
  <si>
    <t>ПМ-31</t>
  </si>
  <si>
    <t>МИ-41</t>
  </si>
  <si>
    <t>ЭК-41</t>
  </si>
  <si>
    <t>ПМ-41</t>
  </si>
  <si>
    <t>МИ-21</t>
  </si>
  <si>
    <t>МИ-11</t>
  </si>
  <si>
    <t>ПОНЕД</t>
  </si>
  <si>
    <t>Учреждение образования 
"Брестский государственный университет имени А.С. Пушкина"
Физико-математический факультет</t>
  </si>
  <si>
    <t>ФИ-11</t>
  </si>
  <si>
    <t>ФИ-21</t>
  </si>
  <si>
    <t>ФИ-31</t>
  </si>
  <si>
    <t>ФИ-41</t>
  </si>
  <si>
    <t>ФМ-41</t>
  </si>
  <si>
    <t>2 пара
10.05-11.25</t>
  </si>
  <si>
    <t>4 пара
13.30-14.50</t>
  </si>
  <si>
    <t>Учреждение образования 
"Брестский государственный университет имени А.С. Пушкина"
Физико-математический факультет
II ступень высшего образования (магистратура)</t>
  </si>
  <si>
    <t>КФ-11</t>
  </si>
  <si>
    <t>МИ-32</t>
  </si>
  <si>
    <t>3 пара
11.55-13.15</t>
  </si>
  <si>
    <t>5 пара
15.00-16.20</t>
  </si>
  <si>
    <t>6 пара
16.30-17.50</t>
  </si>
  <si>
    <t>КФ-21</t>
  </si>
  <si>
    <t>КФ-31</t>
  </si>
  <si>
    <t>КФ-41</t>
  </si>
  <si>
    <t>7 пара
18.00-19.20</t>
  </si>
  <si>
    <t>КФ-51</t>
  </si>
  <si>
    <t>М (маг) - 22</t>
  </si>
  <si>
    <t>Веб (маг) - 22</t>
  </si>
  <si>
    <t>Ф (маг) - 22</t>
  </si>
  <si>
    <t>МиКН (маг) - 12</t>
  </si>
  <si>
    <t>Учреждение образования 
"Брестский государственный университет имени А.С. Пушкина"
Физико-математический факультет
Расписание дополнительных занятий для иностранных обучающихся</t>
  </si>
  <si>
    <t>МиКН (маг) - 22</t>
  </si>
  <si>
    <t xml:space="preserve">3 КУРС </t>
  </si>
  <si>
    <t xml:space="preserve"> </t>
  </si>
  <si>
    <t>ДЕКАН</t>
  </si>
  <si>
    <t>О.А. КОТЛОВСКИЙ</t>
  </si>
  <si>
    <t>МИ-33</t>
  </si>
  <si>
    <t>ФИ-32</t>
  </si>
  <si>
    <t>МИ-42</t>
  </si>
  <si>
    <t>МИ-32 (1)</t>
  </si>
  <si>
    <t>МИ-32 (2)</t>
  </si>
  <si>
    <t>МИ-33 (1)</t>
  </si>
  <si>
    <t>МИ-33 (2)</t>
  </si>
  <si>
    <t>ФИ-32 (1)</t>
  </si>
  <si>
    <t>ФИ-32 (2)</t>
  </si>
  <si>
    <t xml:space="preserve">Ф   И   З   И   Ч   Е   С   К   А   Я        К   У   Л   Ь   Т   У   Р   А             </t>
  </si>
  <si>
    <t xml:space="preserve">Ф   И   З   И   Ч   Е   С   К   А   Я       К   У   Л   Ь   Т   У   Р   А </t>
  </si>
  <si>
    <t>7 пара
18.10-19.20</t>
  </si>
  <si>
    <t>УТВЕРЖДАЮ
Первый проректор
                          С.Н. Северин
"____" ____________ 2022 г.</t>
  </si>
  <si>
    <t>ДИФФЕРЕНЦИАЛЬНОЕ ИСЧИСЛЕНИЕ
доц. МАРЗАН С.А.   606</t>
  </si>
  <si>
    <t>АЛГЕБРАИЧЕСКИЕ СТРУКТУРЫ И ТЕОРИЯ ЧИСЕЛ
доц. ЗУБЕЙ Е.В. 514</t>
  </si>
  <si>
    <t>ФИЛОСОФИЯ
доц. КРУСЬ П.П.                                                                             402</t>
  </si>
  <si>
    <t>АЛГЕБРАИЧЕСКИЕ СТРУКТУРЫ И ТЕОРИЯ ЧИСЕЛ (ПР)
ЗУБЕЙ Е.В. 514</t>
  </si>
  <si>
    <t>АЛГЕБРА И ГЕОМЕТРИЯ (ПР)
ЗУБЕЙ Е.В.   514</t>
  </si>
  <si>
    <t>ФИЛОСОФИЯ (ПР)
БАРМА А.В.   606</t>
  </si>
  <si>
    <t>(1) ИТО МОТУЗКО Д.А.    714а
(2) ПВС КОВАЛЬЧУК А.В. 512</t>
  </si>
  <si>
    <t>ЛИНЕЙНАЯ АЛГЕБРА
доц. ТРОФИМУК А.А.                                                                   602</t>
  </si>
  <si>
    <t>ДИФФЕРЕНЦИАЛЬНОЕ И ИНТЕГРАЛЬНОЕ ИСЧИСЛЕНИЕ (ПР)
МАРЗАН С.А.                              602</t>
  </si>
  <si>
    <t>ЛИНЕЙНАЯ АЛГЕБРА (ПР)
СЕНДЕР Н.Н. 608</t>
  </si>
  <si>
    <t xml:space="preserve">БЕЛОРУССКИЙ ЯЗЫК (ПРОФЕССИОНАЛЬНАЯ ЛЕКСИКА) (ПР)
КИСЕЛЬ Т.А.          402 </t>
  </si>
  <si>
    <t>МОЛЕКУЛЯРНАЯ ФИЗИКА
доц. МАКОЕД И.И.      608</t>
  </si>
  <si>
    <t>БЕЗОПАСНОСТЬ ЖИЗНЕДЕЯТЕЛЬНОСТИ ЧЕЛОВЕКА
проф. ПАНЬКО С.В.    703</t>
  </si>
  <si>
    <t>БЕЗОПАСНОСТЬ ЖИЗНЕДЕЯТЕЛЬНОСТИ ЧЕЛОВЕКА (ПР)
ПАНЬКО С.В.    703</t>
  </si>
  <si>
    <t>ДИФФЕРЕНЦИАЛЬНЫЕ УРАВНЕНИЯ (ПР)
 ГРИЦУК Е.В.     702</t>
  </si>
  <si>
    <t>ОСНОВЫ ВЕКТОРНОГО И ТЕНЗОРН. АНАЛИЗА
проф. ПЛЕТЮХОВ В.А.    608</t>
  </si>
  <si>
    <t>ОБЩАЯ ФИЗИКА (ПР)
СЕМЕНЮК О.А.   502</t>
  </si>
  <si>
    <t>ЭЛЕМЕНТАРНАЯ МАТЕМАТИКА И ПРАКТИКУМ ПО РЕШЕНИЮ ЗАДАЧ (ПР)
КАЛЛАУР Н.А.          603</t>
  </si>
  <si>
    <t>АЛГЕБРА (ПР)
СЕНДЕР Н.Н.      608</t>
  </si>
  <si>
    <t>ПЕДАГОГИКА (ПР)
ШИМАНЧИК М.С.   601</t>
  </si>
  <si>
    <t xml:space="preserve">(1) ФЭ СЕМЕНЮК О.А.  508
</t>
  </si>
  <si>
    <t>МЕТОДИКА ПРЕПОДАВАНИЯ МАТЕМАТИКИ
доц. КАЛЛАУР Н.А.   603</t>
  </si>
  <si>
    <t>МЕТОДИКА ПРЕПОДАВАНИЯ МАТЕМАТИКИ (ПР)
 КАЛЛАУР Н.А.   603</t>
  </si>
  <si>
    <t>ОСНОВЫ ПЕДАГОГИЧЕСКОГО ВЗАИМОДЕЙСТВИЯ ШКОЛЫ И СЕМЬИ
доц. ЛЕВЧУК З.С.                                    702</t>
  </si>
  <si>
    <t>МАТЕМАТИЧЕСКИЙ АНАЛИЗ (ПР)
МАРЗАН С.А.                   603</t>
  </si>
  <si>
    <t>ЭЛЕМЕНТАРНАЯ МАТЕМАТИКА И ПРАКТИКУМ ПО РЕШЕНИЮ ЗАДАЧ 
доц. КАЛЛАУР Н.А.          603</t>
  </si>
  <si>
    <t>АЛГЕБРА
доц. ЗУБЕЙ Е.В.    514</t>
  </si>
  <si>
    <t>(1) ОФ СЕМЕНЮК О.А. 416
(2) ТПМА ТКАЧ С.Н. 618</t>
  </si>
  <si>
    <t>МЕТОДЫ ЧИСЛЕННОГО АНАЛИЗА
доц. МАТЫСИК О.В. 614</t>
  </si>
  <si>
    <t>ФУНКЦИОНАЛЬНЫЙ АНАЛИЗ И ИНТЕГРАЛЬНЫЕ УРАВНЕНИЯ (ПР)
 БАСИК А.И.                        502</t>
  </si>
  <si>
    <t>ТЕОРИЯ ВЕРОЯТНОСТЕЙ И МАТЕМАТИЧЕСКАЯ СТАТИСТИКА
доц. МИРСКАЯ Е.И.                                                                 614</t>
  </si>
  <si>
    <t>АЛГОРИТМЫ И СТРУКТУРЫ ДАННЫХ
ст.пр. КОНДРАТЮК А.П.                                                                     702</t>
  </si>
  <si>
    <t>ДИФФЕРЕНЦИАЛЬНЫЕ УРАВНЕНИЯ (ПР)
ГРИЦУК Е.В.                       702</t>
  </si>
  <si>
    <t>(1) МЧА МАТЫСИК О.В. 616
(2) АСД КОВАЛЬЧУК А.В. 714</t>
  </si>
  <si>
    <t>ТЕОРИЯ ФУНКЦИЙ КОМПЛЕКСНОЙ ПЕРЕМЕННОЙ
доц. ГРИЦУК Е.В.                                                                       702</t>
  </si>
  <si>
    <t>(1) АСД КОНДРАТЮК А.П. 620
(2) МЧА МАТЫСИК О.В. 714</t>
  </si>
  <si>
    <t>(1) АСД КОНДРАТЮК А.П. 616
(2) МЧА МАТЫСИК О.В. 618</t>
  </si>
  <si>
    <t>ИССЛЕДОВАНИЕ ОПЕРАЦИЙ
доц. СЕНДЕР А.Н.                                       502</t>
  </si>
  <si>
    <t>(1) ЭК-КА ТРОФИМУК А.А. 616
(2) МЭ СЕНДЕР А.Н. 503</t>
  </si>
  <si>
    <t>д/с МЕТОДЫ РЕШЕНИЯ НЕКОРРЕКТНЫХ ЗАДАЧ
доц. МАТЫСИК О.В.         614</t>
  </si>
  <si>
    <t>УРАВНЕНИЯ МАТЕМАТИЧЕСКОЙ ФИЗИКИ
доц. БАСИК А.И.         505</t>
  </si>
  <si>
    <t>(1) ЧММФ ОЛИХВЕР П.О. 712
(2) УМФ БАСИК А.И. 505</t>
  </si>
  <si>
    <t>ТЕОРЕТИЧЕСКАЯ МЕХАНИКА
доц. БАСИК А.И.         505</t>
  </si>
  <si>
    <t>ТЕРМОДИНАМИКА И СТАТИСТИЧЕСКАЯ ФИЗИКА
доц. МАКОЕД И.И.     501</t>
  </si>
  <si>
    <t>ТЕРМОДИНАМИКА И СТАТИСТИЧЕСКАЯ ФИЗИКА (ПР)
МОТУЗКО Д.А.     501</t>
  </si>
  <si>
    <t>(1) КС ОЛИХВЕР П.О. 712
(2) ФЯ МИНИЧ А.С. 410</t>
  </si>
  <si>
    <t>ФИЗИЧЕСКАЯ ЭЛЕКТРОНИКА
доц. ДЕМИДЧИК А.В.  505</t>
  </si>
  <si>
    <t>ФИЗИКА ЯДРА
доц. КАЦ П.Б.  501</t>
  </si>
  <si>
    <t>(1) ОС ОЛИХВЕР П.О. 712
(2) ФЭ МОТУЗКО Д.А. 505</t>
  </si>
  <si>
    <t>WEB-ПРОГРАММИРОВАНИЕ
ст.пр. КЕДРИНСКИЙ П.Б.  620</t>
  </si>
  <si>
    <t>(1) WEB-ПР КЕДРИНСКИЙ П.Б. 620
(2) WEB-ПР МАЦУЛЕВИЧ Е.И. 620</t>
  </si>
  <si>
    <t>ВНЕУРОЧНАЯ РАБОТА ПО ФИЗИКЕ
доц. ИВКОВИЧ А.С.              518</t>
  </si>
  <si>
    <t>ВНЕУРОЧНАЯ РАБОТА ПО ФИЗИКЕ (ПР)
ИВКОВИЧ А.С.              518</t>
  </si>
  <si>
    <t>ИСТОРИЯ ФИЗИКИ
доц. ИВКОВИЧ А.С.              518</t>
  </si>
  <si>
    <t>ТЕОРЕТИЧЕСКАЯ ФИЗИКА
доц. КАЦ П.Б.       501</t>
  </si>
  <si>
    <t>(1) ССОФ КОТЛОВСКИЙ О.А. 512
(2) ИСС КОВАЛЬЧУК А.В. 714</t>
  </si>
  <si>
    <t>ТЕОРЕТИЧЕСКАЯ ФИЗИКА (ПР)
КАЦ П.Б.       501</t>
  </si>
  <si>
    <t>ПРАКТИКУМ ПО РЕШЕНИЮ ФИЗИЧЕСКИХ ЗАДАЧ (ПР)
КОТЛОВСКИЙ О.А.          518</t>
  </si>
  <si>
    <t>ФИЗИЧЕСКАЯ ЭЛЕКТРОНИКА
доц. КАЦ П.Б.                   501</t>
  </si>
  <si>
    <t>ИСТОРИЯ ФИЗИКИ (ПР)
ИВКОВИЧ А.С.              518</t>
  </si>
  <si>
    <t xml:space="preserve">ИНОСТРАННЫЙ ЯЗЫК
 (англ.язык  (доц.Иванюк Н.В.) ауд_____, 
нем.язык  (доц. Нестерук И.Ф.), ауд.13 корп.ин.яз.) </t>
  </si>
  <si>
    <t>АНГЛИЙСКИЙ ЯЗЫК В ПРОФЕССИОНАЛЬНОЙ ДЕЯТЕЛЬНОСТИ
доц. САЛЬНИКОВА Е.Г. ауд. 17 корпус ин. яз.</t>
  </si>
  <si>
    <t>РАЗРАБОТКА ПРИЛОЖЕНИЙ ДЛЯ МОБИЛЬНОЙ ОПЕРАЦИОННОЙ СИСТЕМЫ (НА ПРИМЕРЕ ОС "ANDROID")
ст.преп. КОНДРАТЮК А.П.                  620</t>
  </si>
  <si>
    <t>РАЗРАБОТКА WEB-ПРИЛОЖЕНИЙ С ПОМОЩЬЮ JAVASCRIPT
ст.преп. КЕДРИНСКИЙ П.Б.          620</t>
  </si>
  <si>
    <t xml:space="preserve">
(2) ОФ СЕМЕНЮК О.А. 416</t>
  </si>
  <si>
    <t>(1) ТПМА ТКАЧ С.Н. 618
(2) ФЭ СЕМЕНЮК О.А. 508</t>
  </si>
  <si>
    <t>(1) ЧММФ ОЛИХВЕР П.О. 712
(2)  МРНЗ МАТЫСИК О.В. 714а</t>
  </si>
  <si>
    <t>ИНФОРМАЦИОННЫЕ ТЕХНОЛОГИИ В ОБРАЗОВАНИИ
ст.пр. САВЧУК Л.Н.                                                                                       614</t>
  </si>
  <si>
    <t>РАЗРАБОТКА КРОСС-ПЛАТФОРМЕННЫХ ПРИЛОЖЕНИЙ
ст.пр. МАЦУЛЕВИЧ Е.И.                                                                             614</t>
  </si>
  <si>
    <t xml:space="preserve">ПЕДАГОГИКА
доц. СИВАШИНСКАЯ Е.Ф.                                     602                                       </t>
  </si>
  <si>
    <t>ОСНОВЫ ПЕДАГОГИКИ (ПР)
ВИШНЯКОВ Р.В.      412</t>
  </si>
  <si>
    <t>ЭКОНОМЕТРИКА
доц. ТРОФИМУК А.А.           608</t>
  </si>
  <si>
    <t>ТЕОРЕТИЧЕСКАЯ МЕХАНИКА (ПР)
КАЦ П.Б.                               501</t>
  </si>
  <si>
    <t>ТЕОРЕТИЧЕСКАЯ МЕХАНИКА
доц. КАЦ П.Б.                       501</t>
  </si>
  <si>
    <t>ОСНОВЫ МАТЕМАТИЧЕСКОГО МОДЕЛИРОВАНИЯ
доц. СЕРАЯ З.Н.    603</t>
  </si>
  <si>
    <t>ОПТИКА (ПР)
СУЛИМ А.П.        501</t>
  </si>
  <si>
    <t xml:space="preserve">
</t>
  </si>
  <si>
    <t>(1) СКД СУЛИМ А.П.  409
(2) ИТО МОТУЗКО Д.А. 310</t>
  </si>
  <si>
    <t>МАТЕМАТИЧЕСКИЙ АНАЛИЗ
доц. МАРЗАН С.А.                   606</t>
  </si>
  <si>
    <t>ТЕОРИЯ ВЕРОЯТНОСТЕЙ И МАТЕМАТИЧЕСКАЯ СТАТИСТИКА
доц. МИРСКАЯ Е.И.                                                                 602</t>
  </si>
  <si>
    <t>ОПЕРАЦИОННЫЕ СИСТЕМЫ
ст.пр. КОНДРАТЮК А.П.                                                                      614</t>
  </si>
  <si>
    <t>ДИФФЕРЕНЦИАЛЬНЫЕ УРАВНЕНИЯ
доц. ГРИЦУК Е.В.     603</t>
  </si>
  <si>
    <t>ДИФФЕРЕНЦИАЛЬНЫЕ УРАВНЕНИЯ (ПР)
 ГРИЦУК Е.В.     603</t>
  </si>
  <si>
    <t>ТЕОРИЯ ФУНКЦИЙ КОМПЛЕКСНОЙ ПЕРЕМЕННОЙ (ПР)
ГРИЦУК Е.В.    603</t>
  </si>
  <si>
    <t>д/с ТЕОРИЯ И ТЕХНОЛОГИИ ООП
ст.пр. КОНДРАТЮК А.П.    608</t>
  </si>
  <si>
    <t>ДИФФЕРЕНЦИАЛЬНОЕ И ИНТЕГРАЛЬНОЕ ИСЧИСЛЕНИЕ (ПР)
МАРЗАН С.А.                              502</t>
  </si>
  <si>
    <t>МАТЕМАТИЧЕСКИЕ МОДЕЛИ МИКРО- И МАКРОЭКОНОМИКИ
доц. ГРИЦУК Д.В.         614</t>
  </si>
  <si>
    <t>ФИЗИЧЕСКАЯ ЭЛЕКТРОНИКА
доц. ДЕМИДЧИК А.В.  606</t>
  </si>
  <si>
    <t>ЭЛЕМЕНТАРНАЯ МАТЕМАТИКА: АЛГЕБРА (ПР)
МЕЛЬНИКОВА И.Н.     606</t>
  </si>
  <si>
    <t>ТЕРМОДИНАМИКА И СТАТИСТИЧЕСКАЯ ФИЗИКА (ПР)
МОТУЗКО Д.А.     602</t>
  </si>
  <si>
    <t>ДИФФЕРЕНЦИАЛЬНЫЕ УРАВНЕНИЯ (ПР)
ГРИЦУК Е.В.                       614</t>
  </si>
  <si>
    <t>ОСНОВЫ ПЕДАГОГИКИ (ПР)
ВИШНЯКОВ Р.В.         501</t>
  </si>
  <si>
    <t>ТЕРМОДИНАМИКА И СТАТИСТИЧЕСКАЯ ФИЗИКА
доц. МАКОЕД И.И.     505</t>
  </si>
  <si>
    <t>ЭЛЕМЕНТАРНАЯ МАТЕМАТИКА: АЛГЕБРА
доц. МЕЛЬНИКОВА И.Н.     606</t>
  </si>
  <si>
    <t>ОПЕРАЦИОННЫЕ СИСТЕМЫ
ст.пр. КОНДРАТЮК А.П.  608</t>
  </si>
  <si>
    <t>МАТЕМАТИЧЕСКАЯ ЭКОНОМИКА
доц. СЕНДЕР А.Н.         603</t>
  </si>
  <si>
    <t>МОЛЕКУЛЯРНАЯ ФИЗИКА (ПР)
МИНИЧ А.С.     505</t>
  </si>
  <si>
    <t>ВЫЧИСЛИТЕЛЬНЫЕ МЕТОДЫ И КОМПЬЮТЕРНОЕ МОДЕЛИРОВАНИЕ
доц. ГРИЦУК Д.В.  608</t>
  </si>
  <si>
    <r>
      <rPr>
        <b/>
        <sz val="22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              
   МИЛАЧ С.В.  301            КАЛИЛЕЦ Л.М. 305             ТРОЦЮК Т.С. 404          ЛЕВОНЮК Л.Е. 709                БАХУР И.Н. 412              ТИХОН Н.В.  420             КОВАЛЕНКО О.Н. 402               ИВАНЮК Н.В.  606</t>
    </r>
  </si>
  <si>
    <t>ПРОГРАММИРОВАНИЕ В ВИЗУАЛИЗИРОВАННЫХ СРЕДАХ
ст.пр. ТКАЧ С.Н.                                                                                     614</t>
  </si>
  <si>
    <t>ДИФФЕРЕНЦИАЛЬНОЕ ИСЧИСЛЕНИЕ (ПР)
МАРЗАН С.А.   602</t>
  </si>
  <si>
    <t>ДИФФЕРЕНЦИАЛЬНЫЕ УРАВНЕНИЯ
доц. ГРИЦУК Е.В.     608</t>
  </si>
  <si>
    <t>(1) ДММЛ БУДЬКО А.Е. 614
(2) РКПП МАЦУЛЕВИЧ Е.И. 620</t>
  </si>
  <si>
    <t>ОПТИКА (ПР)
СУЛИМ А.П.        502</t>
  </si>
  <si>
    <t>(1) РКПП КОВАЛЬЧУК А.В. 714
(2) ДММЛ ЮДОВ А.А. 606</t>
  </si>
  <si>
    <t>ИССЛЕДОВАНИЕ ОПЕРАЦИЙ
доц. СЕНДЕР А.Н.                                       602</t>
  </si>
  <si>
    <t>МАТЕМАТИЧЕСКАЯ ЭКОНОМИКА
доц. СЕНДЕР А.Н.         602</t>
  </si>
  <si>
    <t>ПСИХОЛОГИЯ (ПР)
ГОЛОВНЯ С.В.  606</t>
  </si>
  <si>
    <t>ДИФФЕРЕНЦИАЛЬНОЕ И ИНТЕГРАЛЬНОЕ ИСЧИСЛЕНИЕ
доц. МАРЗАН С.А.                                                                                        614</t>
  </si>
  <si>
    <t>ФУНКЦИОНАЛЬНЫЙ АНАЛИЗ И ИНТЕГРАЛЬНЫЕ УРАВНЕНИЯ
доц. БАСИК А.И.                        502</t>
  </si>
  <si>
    <t>(1) ОС КОНДРАТЮК А.П. 620
(2) МЧА МАТЫСИК О.В.  616</t>
  </si>
  <si>
    <t>(1) ПВС КОВАЛЬЧУК А.В. 503
(2) ИТО МОТУЗКО Д.А.   714а</t>
  </si>
  <si>
    <t>(1) МЧА МАТЫСИК О.В. 618
(2) АСД КОВАЛЬЧУК А.В. 714</t>
  </si>
  <si>
    <t>(1) ИТ (ЛАБ) ГРИЦУК Д.В. 618
(2) ИТЛ (ЛАБ) СЕНДЕР А.Н. 503</t>
  </si>
  <si>
    <t>ТЕОРИЯ ПРИНЯТИЯ РЕШЕНИЙ (ЛК)
доц. СЕНДЕР А.Н.                                    503</t>
  </si>
  <si>
    <t>МАТЕМАТИЧЕСКИЙ АНАЛИЗ (ПР)
СЕНДЕР Н.Н.    606</t>
  </si>
  <si>
    <t>МАТЕМАТИЧЕСКИЙ АНАЛИЗ
доц. СЕНДЕР Н.Н.    602</t>
  </si>
  <si>
    <t>МАТЕМАТИЧЕСКИЕ МОДЕЛИ МИКРО- И МАКРОЭКОНОМИКИ (ПР)
ГРИЦУК Д.В.         603</t>
  </si>
  <si>
    <t>(1) ОФ СЕМЕНЮК О.А. 416
(2) МПИ САВЧУК Л.Н. 616</t>
  </si>
  <si>
    <t>(1) ТПМА ТКАЧ С.Н. 618
(2) МПИ САВЧУК Л.Н.  616</t>
  </si>
  <si>
    <t>(1) МПИ САВЧУК Л.Н.  616
(2) ТПМА ТКАЧ С.Н. 618</t>
  </si>
  <si>
    <t>(1) МПИ САВЧУК Л.Н. 616
(2) ОФ СЕМЕНЮК О.А. 416</t>
  </si>
  <si>
    <t>ПСИХОЛОГИЯ (ПР)
ГОЛОВНЯ С.В.     606</t>
  </si>
  <si>
    <r>
      <rPr>
        <b/>
        <sz val="16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
ПОВХ И.В.   601      ТИХОН Н.В. 301        КАЛИЛЕЦ Л.М. 305         БАХУР И.Н.  412       ДРОБОТ Е.С. 420</t>
    </r>
  </si>
  <si>
    <t xml:space="preserve">(1) ИТО МИЩУК И.О. 714
</t>
  </si>
  <si>
    <t xml:space="preserve">
(2) ИТО МИЩУК И.О. 714</t>
  </si>
  <si>
    <t>(1) ПВС ТКАЧ С.Н.  618
(2) КГМ ЗУБЕЙ Е.В. 620</t>
  </si>
  <si>
    <t>(1) КГМ ЗУБЕЙ Е.В. 620
(2) ПВС ТКАЧ С.Н. 618</t>
  </si>
  <si>
    <t>(1) МОП МАЦУЛЕВИЧ Е.И. 620
(2) ДММЛ ЮДОВ А.А.  505</t>
  </si>
  <si>
    <t>ВЕЛИКАЯ ОТЕЧЕСТВЕННАЯ ВОЙНА СОВ. НАРОДА (ПР)
ГАЛИМОВА Н.П.     402</t>
  </si>
  <si>
    <t>ТЕОРИЯ ФУНКЦИЙ КОМПЛЕКСНОЙ ПЕРЕМЕННОЙ (ПР)
 ГРИЦУК Е.В.            505</t>
  </si>
  <si>
    <t>л/с ООП КОВАЛЬЧУК А.В. 712
л/с ООП ОЛИХВЕР П.О. 714</t>
  </si>
  <si>
    <t>ТЕОРЕТИЧЕСКАЯ МЕХАНИКА (ПР)
БАСИК А.И.         502</t>
  </si>
  <si>
    <t>(1) ПР МАЦУЛЕВИЧ Е.И. 620
(2) МФ МИНИЧ А.С. 414</t>
  </si>
  <si>
    <t>(1) ОПТИКА СУЛИМ А.П. 403
(2) ВИЯ ОЛИХВЕР П.О. 712</t>
  </si>
  <si>
    <t xml:space="preserve">(1) К1С ЮДОВ А.А. 310
</t>
  </si>
  <si>
    <t xml:space="preserve">
(2) ТТООП КОВАЛЬЧУК А.В. 714</t>
  </si>
  <si>
    <t>(1) ОС ОЛИХВЕР П.О. 712
(2) МЧА МАТЫСИК О.В.  616</t>
  </si>
  <si>
    <t xml:space="preserve">(1) К1С СЕРАЯ З.Н. 503
</t>
  </si>
  <si>
    <t xml:space="preserve">
(2) К1С ЮДОВ А.А. 310</t>
  </si>
  <si>
    <t>(1) ВИЯ ОЛИХВЕР П.О. 712
(2) ОПТИКА СУЛИМ А.П. 403</t>
  </si>
  <si>
    <t>(1) ОММ СЕРАЯ З.Н. 310
(2) КТФЭ СЕМЕНЮК О.А. 503</t>
  </si>
  <si>
    <t>(1) ТТООП КОВАЛЬЧУК А.В. 714
(2) ЧММФ ОЛИХВЕР П.О. 714а</t>
  </si>
  <si>
    <t>(1) МРНЗ МАТЫСИК О.В. 714
(2) К1С ЮДОВ А.А. 310</t>
  </si>
  <si>
    <t>(1) МОП МАЦУЛЕВИЧ Е.И. 620
(2) МОП КОВАЛЬЧУК А.В. 712</t>
  </si>
  <si>
    <t>ТЕОРИЯ ФУНКЦИЙ КОМПЛЕКСНОЙ ПЕРЕМЕННОЙ
доц. ГРИЦУК Е.В.    606</t>
  </si>
  <si>
    <t>ТЕОРИЯ ФУНКЦИЙ КОМПЛЕКСНОЙ ПЕРЕМЕННОЙ (ПР)
ГРИЦУК Е.В.    606</t>
  </si>
  <si>
    <t>(2) ФЭ МОТУЗКО Д.А. 601
(2) ОС ОЛИХВЕР П.О. 712</t>
  </si>
  <si>
    <t>ВВЕДЕНИЕ В ИНТЕРПРЕТИРУЕМЫЕ ЯЗЫКИ
ст.пр. МАЦУЛЕВИЧ Е.И. 602</t>
  </si>
  <si>
    <t>ДИСКРЕТНАЯ МАТЕМАТИКА И МАТЕМАТИЧЕСКАЯ ЛОГИКА
доц. БУДЬКО А.Е.                                                                           502</t>
  </si>
  <si>
    <t>(1) ДММЛ БУДЬКО А.Е. 505
(2) РКПП МАЦУЛЕВИЧ Е.И. 620</t>
  </si>
  <si>
    <t>ФИЗИКА ЯДРА (ПР)
МИНИЧ А.С.   505</t>
  </si>
  <si>
    <t>ТЕОРИЯ ВЕРОЯТНОСТЕЙ И МАТЕМ. СТАТИСТИКА (ПР)
МИРСКАЯ Е.И.   608</t>
  </si>
  <si>
    <t>ЧИСЛЕННЫЕ МЕТОДЫ МАТЕМАТИЧЕСКОЙ ФИЗИКИ
ст.пр. КОНДРАТЮК А.П.    614</t>
  </si>
  <si>
    <t>ПСИХОЛОГИЯ
доц. СЕВЕРИН А.В.                                                           502</t>
  </si>
  <si>
    <t>ЛИНЕЙНАЯ АЛГЕБРА
доц. ТРОФИМУК А.А.                                                                                614</t>
  </si>
  <si>
    <t>СОЦИАЛЬНАЯ ПСИХОЛОГИЯ
доц. ПАВЛОВ И.В.                                                                        502</t>
  </si>
  <si>
    <t>ДИФФЕРЕНЦИАЛЬНОЕ И ИНТЕГРАЛЬНОЕ ИСЧИСЛЕНИЕ
доц. МАРЗАН С.А.                                                                                614</t>
  </si>
  <si>
    <t>МАТЕМАТИЧЕСКИЙ АНАЛИЗ
доц. СЕНДЕР Н.Н.    603</t>
  </si>
  <si>
    <r>
      <t xml:space="preserve">ОБЯЗАТЕЛЬНЫЙ МОДУЛЬ ФИЛОСОФИЯ: ОСНОВЫ </t>
    </r>
    <r>
      <rPr>
        <b/>
        <u val="single"/>
        <sz val="12"/>
        <rFont val="Arial Cyr"/>
        <family val="0"/>
      </rPr>
      <t>ПСИХОЛОГИИ</t>
    </r>
    <r>
      <rPr>
        <b/>
        <sz val="12"/>
        <rFont val="Arial Cyr"/>
        <family val="0"/>
      </rPr>
      <t xml:space="preserve"> И ПЕДАГОГИКИ
доц. СЕВЕРИН А.В.                                                     602</t>
    </r>
  </si>
  <si>
    <t xml:space="preserve">БЕЛОРУССКИЙ ЯЗЫК (ПРОФЕССИОНАЛЬНАЯ ЛЕКСИКА) (ПР)
КИСЕЛЬ Т.А.          501 </t>
  </si>
  <si>
    <t>КОМПЬЮТЕРНЫЕ СЕТИ
ст.пр. КОНДРАТЮК А.П.   606</t>
  </si>
  <si>
    <t>ТЕОРИЯ ФУНКЦИЙ КОМПЛЕКСНОЙ ПЕРЕМЕННОЙ
доц. ГРИЦУК Е.В.    702</t>
  </si>
  <si>
    <t>ОБЩАЯ ФИЗИКА
доц. ДЕМИДЧИК А.В.  501</t>
  </si>
  <si>
    <t>СТАТИКА, КИНЕМАТИКА, ДИНАМИКА
доц. МАКОЕД И.И.      608</t>
  </si>
  <si>
    <t>ТЕОРИЯ ФУНКЦИЙ КОМПЛЕКСНОЙ ПЕРЕМЕННОЙ (ПР)
 ГРИЦУК Е.В.            603</t>
  </si>
  <si>
    <t>АНАЛИТИЧЕСКАЯ ГЕОМЕТРИЯ
доц. СЕРАЯ З.Н.                602</t>
  </si>
  <si>
    <t>СТАТИКА, КИНЕМАТИКА, ДИНАМИКА (ПР)
СУЛИМ А.П.      505</t>
  </si>
  <si>
    <t>(1) МЧА МАТЫСИК О.В.   714а
(2) ОС ОЛИХВЕР П.О. 712</t>
  </si>
  <si>
    <t>(1) УМФ БАСИК А.И. 505
(2) ЧММФ ОЛИХВЕР П.О. 712</t>
  </si>
  <si>
    <t>(1) ИСС КИСИЛЮК Е.В. 310
(2) ФЭ СУЛИМ А.П. 501</t>
  </si>
  <si>
    <t>(1) ФЭ СУЛИМ А.П. 501
(2) ИСС КОВАЛЬЧУК А.В. 714</t>
  </si>
  <si>
    <t>(1) ФЭ СУЛИМ А.П. 501
(2) ССОФ КОТЛОВСКИЙ О.А. 508</t>
  </si>
  <si>
    <t>ТЕОРЕТИЧЕСКАЯ ФИЗИКА (ПР)
КАЦ П.Б.       614</t>
  </si>
  <si>
    <t>ТЕОРЕТИЧЕСКАЯ МЕХАНИКА
доц. КАЦ П.Б.                     614</t>
  </si>
  <si>
    <t>(1) МЭ ЮДОВ А.А. 512
(2) ЭК-КА ТРОФИМУК А.А. 618</t>
  </si>
  <si>
    <t>(1) МФ СЕМЕНЮК О.А. 414
(2) ПР ОЛИХВЕР П.О. 712</t>
  </si>
  <si>
    <t>(1) ИСС КИСИЛЮК Е.В. 714а
(2) ФЭ СУЛИМ А.П. 508</t>
  </si>
  <si>
    <t>(1) ФЯ МИНИЧ А.С. 410
(2) КС КОВАЛЬЧУК А.В. 714</t>
  </si>
  <si>
    <t>(1) ИТО МОТУЗКО Д.А. 310
(2) СКД СУЛИМ А.П.  409</t>
  </si>
  <si>
    <t>л/с ООП КОВАЛЬЧУК А.В. 712
л/с ООП ОЛИХВЕР П.О. 714а</t>
  </si>
  <si>
    <t>(1) РКПП ОЛИХВЕР П.О. 714а
(2) МОП КОВАЛЬЧУК А.В. 616</t>
  </si>
  <si>
    <t>МЕТОДИКА ПРЕПОДАВАНИЯ ИНФОРМАТИКИ
ст.преп. САВЧУК Л.Н.                                                                             602</t>
  </si>
  <si>
    <t>д/с ЭЛЕМЕНТЫ СТРУКТУРНОЙ ТЕХНОЛОГИИ ПРОГРАММИРОВАНИЯ
ст.пр. КОНДРАТЮК А.П.        603</t>
  </si>
  <si>
    <t>ОБЩАЯ ФИЗИКА (ПР)
СЕМЕНЮК О.А.   508</t>
  </si>
  <si>
    <t>(1) МЧА МАТЫСИК О.В. 618
(2) ОС СУЛИМ А.П.   714а</t>
  </si>
  <si>
    <t>(1) КТФЭ СЕМЕНЮК О.А. 503
(2) ОММ СЕРАЯ З.Н. 310</t>
  </si>
  <si>
    <t>(1) РКПП ОЛИХВЕР П.О. 714
(2) РКПП МАЦУЛЕВИЧ Е.И. 503</t>
  </si>
  <si>
    <t>(1) РКПП КОВАЛЬЧУК А.В. 714
(2) РКПП МАЦУЛЕВИЧ Е.И. 503</t>
  </si>
  <si>
    <t>(1) ИНТЕРНЕТ-ТЕХ. (ЛК) ГРИЦУК Д.В. 608
(2) ЭК-КА  ТРОФИМУК А.А. 616</t>
  </si>
  <si>
    <t>(1) ЭК-КА  ТРОФИМУК А.А. 616
(2) ИНФОРМ.ТЕХ. В ЛОГИСТИКЕ (ЛК) СЕНДЕР А.Н. 603</t>
  </si>
  <si>
    <t>ТЕОРИЯ ВЕРОЯТНОСТЕЙ И МАТЕМ. СТАТИСТИКА (ПР)
ЮДОВ А.А.               606</t>
  </si>
  <si>
    <t>ФИЛОСОФИЯ И МЕТОДОЛОГИЯ НАУКИ (ПР)
доц. КРУСЬ П.П.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</si>
</sst>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-mmm\-yyyy"/>
    <numFmt numFmtId="199" formatCode="\d\-\m\m\m\-\y\y\y\y"/>
    <numFmt numFmtId="200" formatCode="[$-FC19]d\ mmmm\ yyyy\ &quot;г.&quot;"/>
    <numFmt numFmtId="201" formatCode="[$€-2]\ ###,000_);[Red]\([$€-2]\ ###,000\)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20"/>
      <name val="Times New Roman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b/>
      <sz val="22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 Cyr"/>
      <family val="0"/>
    </font>
    <font>
      <b/>
      <sz val="12"/>
      <color indexed="9"/>
      <name val="Arial Cyr"/>
      <family val="0"/>
    </font>
    <font>
      <b/>
      <sz val="12"/>
      <color indexed="63"/>
      <name val="Arial Cyr"/>
      <family val="0"/>
    </font>
    <font>
      <b/>
      <sz val="24"/>
      <color indexed="63"/>
      <name val="Arial Cyr"/>
      <family val="0"/>
    </font>
    <font>
      <b/>
      <sz val="11"/>
      <color indexed="63"/>
      <name val="Arial Cyr"/>
      <family val="0"/>
    </font>
    <font>
      <b/>
      <sz val="28"/>
      <color indexed="63"/>
      <name val="Arial Cyr"/>
      <family val="0"/>
    </font>
    <font>
      <sz val="16"/>
      <color indexed="10"/>
      <name val="Arial Cyr"/>
      <family val="0"/>
    </font>
    <font>
      <b/>
      <sz val="16"/>
      <color indexed="63"/>
      <name val="Arial Cyr"/>
      <family val="0"/>
    </font>
    <font>
      <b/>
      <sz val="96"/>
      <color indexed="26"/>
      <name val="Calibri"/>
      <family val="0"/>
    </font>
    <font>
      <b/>
      <sz val="80"/>
      <color indexed="2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 Cyr"/>
      <family val="0"/>
    </font>
    <font>
      <b/>
      <sz val="12"/>
      <color theme="0"/>
      <name val="Arial Cyr"/>
      <family val="0"/>
    </font>
    <font>
      <b/>
      <sz val="12"/>
      <color theme="1" tint="0.34999001026153564"/>
      <name val="Arial Cyr"/>
      <family val="0"/>
    </font>
    <font>
      <b/>
      <sz val="24"/>
      <color theme="1" tint="0.34999001026153564"/>
      <name val="Arial Cyr"/>
      <family val="0"/>
    </font>
    <font>
      <b/>
      <sz val="11"/>
      <color theme="1" tint="0.34999001026153564"/>
      <name val="Arial Cyr"/>
      <family val="0"/>
    </font>
    <font>
      <b/>
      <sz val="28"/>
      <color theme="1" tint="0.34999001026153564"/>
      <name val="Arial Cyr"/>
      <family val="0"/>
    </font>
    <font>
      <sz val="16"/>
      <color rgb="FFFF0000"/>
      <name val="Arial Cyr"/>
      <family val="0"/>
    </font>
    <font>
      <b/>
      <sz val="16"/>
      <color theme="1" tint="0.34999001026153564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mediumDashDot"/>
      <bottom style="double"/>
    </border>
    <border>
      <left style="mediumDashDot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DashDot"/>
      <right style="dashed"/>
      <top style="dashed"/>
      <bottom>
        <color indexed="63"/>
      </bottom>
    </border>
    <border>
      <left style="mediumDashDot"/>
      <right style="dashed"/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ashed"/>
      <bottom style="double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double"/>
      <bottom style="dashed"/>
    </border>
    <border>
      <left style="mediumDashDot"/>
      <right style="dashed"/>
      <top style="double"/>
      <bottom style="dashed"/>
    </border>
    <border>
      <left style="mediumDashDot"/>
      <right style="dashed"/>
      <top style="dashed"/>
      <bottom style="double"/>
    </border>
    <border>
      <left style="dashed"/>
      <right style="medium"/>
      <top style="dashed"/>
      <bottom style="double"/>
    </border>
    <border>
      <left style="dashed"/>
      <right style="medium"/>
      <top style="double"/>
      <bottom style="dashed"/>
    </border>
    <border>
      <left>
        <color indexed="63"/>
      </left>
      <right style="dashed"/>
      <top style="double"/>
      <bottom style="dashed"/>
    </border>
    <border>
      <left style="dashed"/>
      <right style="medium"/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 style="mediumDashed"/>
      <right style="dashed"/>
      <top style="double"/>
      <bottom style="dashed"/>
    </border>
    <border>
      <left style="mediumDashed"/>
      <right style="dashed"/>
      <top style="dashed"/>
      <bottom style="dashed"/>
    </border>
    <border>
      <left style="mediumDashed"/>
      <right style="dashed"/>
      <top style="dashed"/>
      <bottom style="double"/>
    </border>
    <border>
      <left style="mediumDashDot"/>
      <right>
        <color indexed="63"/>
      </right>
      <top style="double"/>
      <bottom style="dashed"/>
    </border>
    <border>
      <left style="mediumDashDot"/>
      <right>
        <color indexed="63"/>
      </right>
      <top style="dashed"/>
      <bottom style="dashed"/>
    </border>
    <border>
      <left style="dashed"/>
      <right style="dashed"/>
      <top>
        <color indexed="63"/>
      </top>
      <bottom style="double"/>
    </border>
    <border>
      <left style="mediumDashDot"/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dashed"/>
      <right style="medium"/>
      <top>
        <color indexed="63"/>
      </top>
      <bottom style="double"/>
    </border>
    <border>
      <left style="dashed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ouble"/>
      <bottom style="dashed"/>
    </border>
    <border>
      <left style="medium"/>
      <right style="medium"/>
      <top style="dashed"/>
      <bottom style="double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double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 style="dashed"/>
      <right style="dashed"/>
      <top style="double"/>
      <bottom>
        <color indexed="63"/>
      </bottom>
    </border>
    <border>
      <left style="mediumDashDot"/>
      <right>
        <color indexed="63"/>
      </right>
      <top>
        <color indexed="63"/>
      </top>
      <bottom style="double"/>
    </border>
    <border>
      <left style="dashed"/>
      <right style="dashed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183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3" fontId="4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3" fontId="4" fillId="33" borderId="22" xfId="0" applyNumberFormat="1" applyFont="1" applyFill="1" applyBorder="1" applyAlignment="1">
      <alignment horizontal="center" vertical="center" wrapText="1"/>
    </xf>
    <xf numFmtId="183" fontId="4" fillId="33" borderId="23" xfId="0" applyNumberFormat="1" applyFont="1" applyFill="1" applyBorder="1" applyAlignment="1">
      <alignment horizontal="center" vertical="center" wrapText="1"/>
    </xf>
    <xf numFmtId="183" fontId="4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/>
    </xf>
    <xf numFmtId="189" fontId="5" fillId="33" borderId="10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23" xfId="0" applyFont="1" applyFill="1" applyBorder="1" applyAlignment="1">
      <alignment horizontal="center" vertical="center" wrapText="1"/>
    </xf>
    <xf numFmtId="14" fontId="62" fillId="0" borderId="23" xfId="0" applyNumberFormat="1" applyFont="1" applyFill="1" applyBorder="1" applyAlignment="1">
      <alignment horizontal="center" vertical="center" wrapText="1"/>
    </xf>
    <xf numFmtId="183" fontId="3" fillId="34" borderId="0" xfId="0" applyNumberFormat="1" applyFont="1" applyFill="1" applyAlignment="1">
      <alignment vertical="center"/>
    </xf>
    <xf numFmtId="0" fontId="8" fillId="0" borderId="0" xfId="0" applyFont="1" applyFill="1" applyAlignment="1">
      <alignment wrapText="1"/>
    </xf>
    <xf numFmtId="0" fontId="4" fillId="0" borderId="15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183" fontId="6" fillId="33" borderId="12" xfId="0" applyNumberFormat="1" applyFont="1" applyFill="1" applyBorder="1" applyAlignment="1">
      <alignment horizontal="center" vertical="center" wrapText="1"/>
    </xf>
    <xf numFmtId="183" fontId="6" fillId="33" borderId="23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/>
    </xf>
    <xf numFmtId="0" fontId="15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183" fontId="14" fillId="0" borderId="0" xfId="0" applyNumberFormat="1" applyFont="1" applyFill="1" applyAlignment="1">
      <alignment vertical="center"/>
    </xf>
    <xf numFmtId="183" fontId="1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3" fillId="0" borderId="26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10" fillId="0" borderId="25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63" fillId="0" borderId="34" xfId="0" applyFont="1" applyFill="1" applyBorder="1" applyAlignment="1">
      <alignment horizontal="center" vertical="center" wrapText="1"/>
    </xf>
    <xf numFmtId="0" fontId="63" fillId="0" borderId="35" xfId="0" applyFont="1" applyFill="1" applyBorder="1" applyAlignment="1">
      <alignment horizontal="center" vertical="center" wrapText="1"/>
    </xf>
    <xf numFmtId="0" fontId="63" fillId="0" borderId="36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center"/>
    </xf>
    <xf numFmtId="0" fontId="15" fillId="0" borderId="3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183" fontId="6" fillId="33" borderId="16" xfId="0" applyNumberFormat="1" applyFont="1" applyFill="1" applyBorder="1" applyAlignment="1">
      <alignment horizontal="center" vertical="center" wrapText="1"/>
    </xf>
    <xf numFmtId="183" fontId="6" fillId="33" borderId="24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183" fontId="4" fillId="33" borderId="3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183" fontId="3" fillId="0" borderId="12" xfId="0" applyNumberFormat="1" applyFont="1" applyFill="1" applyBorder="1" applyAlignment="1">
      <alignment horizontal="center" vertical="center" wrapText="1"/>
    </xf>
    <xf numFmtId="183" fontId="3" fillId="0" borderId="16" xfId="0" applyNumberFormat="1" applyFont="1" applyFill="1" applyBorder="1" applyAlignment="1">
      <alignment horizontal="center" vertical="center" wrapText="1"/>
    </xf>
    <xf numFmtId="183" fontId="3" fillId="0" borderId="23" xfId="0" applyNumberFormat="1" applyFont="1" applyFill="1" applyBorder="1" applyAlignment="1">
      <alignment horizontal="center" vertical="center" wrapText="1"/>
    </xf>
    <xf numFmtId="183" fontId="3" fillId="0" borderId="24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56" fillId="29" borderId="0" xfId="52" applyAlignment="1">
      <alignment vertical="center"/>
    </xf>
    <xf numFmtId="183" fontId="3" fillId="34" borderId="0" xfId="0" applyNumberFormat="1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vertical="center" wrapText="1"/>
    </xf>
    <xf numFmtId="183" fontId="4" fillId="33" borderId="52" xfId="0" applyNumberFormat="1" applyFont="1" applyFill="1" applyBorder="1" applyAlignment="1">
      <alignment horizontal="center" vertical="center" wrapText="1"/>
    </xf>
    <xf numFmtId="183" fontId="4" fillId="33" borderId="53" xfId="0" applyNumberFormat="1" applyFont="1" applyFill="1" applyBorder="1" applyAlignment="1">
      <alignment horizontal="center" vertical="center" wrapText="1"/>
    </xf>
    <xf numFmtId="0" fontId="67" fillId="0" borderId="32" xfId="0" applyFont="1" applyFill="1" applyBorder="1" applyAlignment="1">
      <alignment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vertical="center" wrapText="1"/>
    </xf>
    <xf numFmtId="0" fontId="13" fillId="0" borderId="39" xfId="0" applyFont="1" applyFill="1" applyBorder="1" applyAlignment="1">
      <alignment horizontal="center" vertical="center" wrapText="1"/>
    </xf>
    <xf numFmtId="4" fontId="13" fillId="0" borderId="25" xfId="0" applyNumberFormat="1" applyFont="1" applyFill="1" applyBorder="1" applyAlignment="1">
      <alignment vertical="center" wrapText="1"/>
    </xf>
    <xf numFmtId="0" fontId="69" fillId="0" borderId="15" xfId="0" applyFont="1" applyFill="1" applyBorder="1" applyAlignment="1">
      <alignment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183" fontId="3" fillId="34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67" fillId="35" borderId="15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6" fillId="35" borderId="25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9" fillId="35" borderId="15" xfId="0" applyFont="1" applyFill="1" applyBorder="1" applyAlignment="1">
      <alignment horizontal="center" vertical="center" wrapText="1"/>
    </xf>
    <xf numFmtId="0" fontId="69" fillId="35" borderId="5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center" vertical="top" wrapText="1"/>
    </xf>
    <xf numFmtId="183" fontId="14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238125</xdr:colOff>
      <xdr:row>11</xdr:row>
      <xdr:rowOff>323850</xdr:rowOff>
    </xdr:from>
    <xdr:ext cx="14935200" cy="1590675"/>
    <xdr:sp>
      <xdr:nvSpPr>
        <xdr:cNvPr id="1" name="Прямоугольник 1"/>
        <xdr:cNvSpPr>
          <a:spLocks/>
        </xdr:cNvSpPr>
      </xdr:nvSpPr>
      <xdr:spPr>
        <a:xfrm>
          <a:off x="800100" y="6724650"/>
          <a:ext cx="1493520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600" b="1" i="0" u="none" baseline="0">
              <a:solidFill>
                <a:srgbClr val="FFFFCC"/>
              </a:solidFill>
            </a:rPr>
            <a:t>В   Ы   Х   О   Д   Н  О  Й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476250</xdr:colOff>
      <xdr:row>11</xdr:row>
      <xdr:rowOff>19050</xdr:rowOff>
    </xdr:from>
    <xdr:ext cx="14944725" cy="1590675"/>
    <xdr:sp>
      <xdr:nvSpPr>
        <xdr:cNvPr id="1" name="Прямоугольник 1"/>
        <xdr:cNvSpPr>
          <a:spLocks/>
        </xdr:cNvSpPr>
      </xdr:nvSpPr>
      <xdr:spPr>
        <a:xfrm>
          <a:off x="476250" y="6457950"/>
          <a:ext cx="14944725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600" b="1" i="0" u="none" baseline="0">
              <a:solidFill>
                <a:srgbClr val="FFFFCC"/>
              </a:solidFill>
            </a:rPr>
            <a:t>В   Ы   Х   О   Д   Н  О  Й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1162050</xdr:colOff>
      <xdr:row>11</xdr:row>
      <xdr:rowOff>38100</xdr:rowOff>
    </xdr:from>
    <xdr:ext cx="14954250" cy="1590675"/>
    <xdr:sp>
      <xdr:nvSpPr>
        <xdr:cNvPr id="1" name="Прямоугольник 1"/>
        <xdr:cNvSpPr>
          <a:spLocks/>
        </xdr:cNvSpPr>
      </xdr:nvSpPr>
      <xdr:spPr>
        <a:xfrm>
          <a:off x="3848100" y="6334125"/>
          <a:ext cx="14954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600" b="1" i="0" u="none" baseline="0">
              <a:solidFill>
                <a:srgbClr val="FFFFCC"/>
              </a:solidFill>
            </a:rPr>
            <a:t>В   Ы   Х   О   Д   Н  О  Й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1885950</xdr:colOff>
      <xdr:row>11</xdr:row>
      <xdr:rowOff>0</xdr:rowOff>
    </xdr:from>
    <xdr:ext cx="14944725" cy="1590675"/>
    <xdr:sp>
      <xdr:nvSpPr>
        <xdr:cNvPr id="1" name="Прямоугольник 1"/>
        <xdr:cNvSpPr>
          <a:spLocks/>
        </xdr:cNvSpPr>
      </xdr:nvSpPr>
      <xdr:spPr>
        <a:xfrm>
          <a:off x="2447925" y="6381750"/>
          <a:ext cx="14944725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600" b="1" i="0" u="none" baseline="0">
              <a:solidFill>
                <a:srgbClr val="FFFFCC"/>
              </a:solidFill>
            </a:rPr>
            <a:t>В   Ы   Х   О   Д   Н  О  Й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581025</xdr:colOff>
      <xdr:row>10</xdr:row>
      <xdr:rowOff>552450</xdr:rowOff>
    </xdr:from>
    <xdr:ext cx="12039600" cy="1343025"/>
    <xdr:sp>
      <xdr:nvSpPr>
        <xdr:cNvPr id="1" name="Прямоугольник 1"/>
        <xdr:cNvSpPr>
          <a:spLocks/>
        </xdr:cNvSpPr>
      </xdr:nvSpPr>
      <xdr:spPr>
        <a:xfrm>
          <a:off x="1924050" y="6877050"/>
          <a:ext cx="120396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0" b="1" i="0" u="none" baseline="0">
              <a:solidFill>
                <a:srgbClr val="FFFFCC"/>
              </a:solidFill>
            </a:rPr>
            <a:t>В   Ы   Х   О   Д   Н  О  Й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L39"/>
  <sheetViews>
    <sheetView showGridLines="0" view="pageBreakPreview" zoomScale="55" zoomScaleNormal="70" zoomScaleSheetLayoutView="55" zoomScalePageLayoutView="0" workbookViewId="0" topLeftCell="A1">
      <selection activeCell="R12" sqref="R12"/>
    </sheetView>
  </sheetViews>
  <sheetFormatPr defaultColWidth="9.00390625" defaultRowHeight="12.75"/>
  <cols>
    <col min="1" max="1" width="7.375" style="18" customWidth="1"/>
    <col min="2" max="5" width="43.25390625" style="2" customWidth="1"/>
    <col min="6" max="6" width="43.25390625" style="19" customWidth="1"/>
    <col min="7" max="8" width="26.375" style="2" hidden="1" customWidth="1"/>
    <col min="9" max="9" width="26.375" style="19" hidden="1" customWidth="1"/>
    <col min="10" max="16384" width="9.125" style="6" customWidth="1"/>
  </cols>
  <sheetData>
    <row r="1" spans="1:7" ht="124.5" customHeight="1">
      <c r="A1" s="12"/>
      <c r="B1" s="184" t="s">
        <v>20</v>
      </c>
      <c r="C1" s="184"/>
      <c r="D1" s="184"/>
      <c r="E1" s="182" t="s">
        <v>61</v>
      </c>
      <c r="F1" s="182"/>
      <c r="G1" s="89"/>
    </row>
    <row r="2" spans="1:9" ht="18">
      <c r="A2" s="183" t="str">
        <f>"РАСПИСАНИЕ  1  КУРСА  С  "&amp;TEXT(A4,"ДД. ММ. ГГГГ")&amp;" ПО  "&amp;TEXT(A4+5,"ДД. ММ. ГГГГ")</f>
        <v>РАСПИСАНИЕ  1  КУРСА  С  07. 03. 2022 ПО  12. 03. 2022</v>
      </c>
      <c r="B2" s="183"/>
      <c r="C2" s="183"/>
      <c r="D2" s="183"/>
      <c r="E2" s="183"/>
      <c r="F2" s="183"/>
      <c r="G2" s="183"/>
      <c r="H2" s="183"/>
      <c r="I2" s="183"/>
    </row>
    <row r="3" ht="13.5" thickBot="1"/>
    <row r="4" spans="1:9" ht="21" thickBot="1">
      <c r="A4" s="28">
        <v>44627</v>
      </c>
      <c r="B4" s="32" t="s">
        <v>18</v>
      </c>
      <c r="C4" s="32" t="s">
        <v>21</v>
      </c>
      <c r="D4" s="32" t="s">
        <v>8</v>
      </c>
      <c r="E4" s="32" t="s">
        <v>9</v>
      </c>
      <c r="F4" s="32" t="s">
        <v>29</v>
      </c>
      <c r="G4" s="32" t="s">
        <v>8</v>
      </c>
      <c r="H4" s="32" t="s">
        <v>9</v>
      </c>
      <c r="I4" s="32" t="s">
        <v>29</v>
      </c>
    </row>
    <row r="5" spans="1:9" ht="12.75" customHeight="1" thickBot="1" thickTop="1">
      <c r="A5" s="136" t="s">
        <v>19</v>
      </c>
      <c r="B5" s="23">
        <f aca="true" t="shared" si="0" ref="B5:I5">$A$4</f>
        <v>44627</v>
      </c>
      <c r="C5" s="23">
        <f t="shared" si="0"/>
        <v>44627</v>
      </c>
      <c r="D5" s="23">
        <f t="shared" si="0"/>
        <v>44627</v>
      </c>
      <c r="E5" s="23">
        <f t="shared" si="0"/>
        <v>44627</v>
      </c>
      <c r="F5" s="23">
        <f t="shared" si="0"/>
        <v>44627</v>
      </c>
      <c r="G5" s="23">
        <f t="shared" si="0"/>
        <v>44627</v>
      </c>
      <c r="H5" s="23">
        <f t="shared" si="0"/>
        <v>44627</v>
      </c>
      <c r="I5" s="23">
        <f t="shared" si="0"/>
        <v>44627</v>
      </c>
    </row>
    <row r="6" spans="1:9" ht="60" customHeight="1" thickTop="1">
      <c r="A6" s="8" t="s">
        <v>0</v>
      </c>
      <c r="B6" s="36"/>
      <c r="C6" s="36"/>
      <c r="D6" s="36"/>
      <c r="E6" s="36"/>
      <c r="F6" s="36"/>
      <c r="G6" s="103"/>
      <c r="H6" s="9"/>
      <c r="I6" s="9"/>
    </row>
    <row r="7" spans="1:9" ht="60" customHeight="1">
      <c r="A7" s="8" t="s">
        <v>26</v>
      </c>
      <c r="B7" s="173"/>
      <c r="C7" s="173"/>
      <c r="D7" s="173"/>
      <c r="E7" s="173"/>
      <c r="F7" s="173"/>
      <c r="G7" s="171"/>
      <c r="H7" s="9"/>
      <c r="I7" s="9"/>
    </row>
    <row r="8" spans="1:9" ht="60" customHeight="1">
      <c r="A8" s="8" t="s">
        <v>31</v>
      </c>
      <c r="B8" s="156"/>
      <c r="C8" s="156"/>
      <c r="D8" s="156"/>
      <c r="E8" s="156"/>
      <c r="F8" s="156"/>
      <c r="G8" s="105"/>
      <c r="H8" s="9"/>
      <c r="I8" s="9"/>
    </row>
    <row r="9" spans="1:9" ht="60" customHeight="1" thickBot="1">
      <c r="A9" s="7" t="s">
        <v>27</v>
      </c>
      <c r="B9" s="21"/>
      <c r="C9" s="21"/>
      <c r="D9" s="21"/>
      <c r="E9" s="21"/>
      <c r="F9" s="35" t="s">
        <v>138</v>
      </c>
      <c r="G9" s="95"/>
      <c r="H9" s="35"/>
      <c r="I9" s="35"/>
    </row>
    <row r="10" spans="1:9" ht="14.25" customHeight="1" thickBot="1" thickTop="1">
      <c r="A10" s="4" t="s">
        <v>3</v>
      </c>
      <c r="B10" s="5">
        <f aca="true" t="shared" si="1" ref="B10:I10">$A$4+1</f>
        <v>44628</v>
      </c>
      <c r="C10" s="5">
        <f t="shared" si="1"/>
        <v>44628</v>
      </c>
      <c r="D10" s="5">
        <f t="shared" si="1"/>
        <v>44628</v>
      </c>
      <c r="E10" s="5">
        <f t="shared" si="1"/>
        <v>44628</v>
      </c>
      <c r="F10" s="13">
        <f t="shared" si="1"/>
        <v>44628</v>
      </c>
      <c r="G10" s="5">
        <f t="shared" si="1"/>
        <v>44628</v>
      </c>
      <c r="H10" s="5">
        <f t="shared" si="1"/>
        <v>44628</v>
      </c>
      <c r="I10" s="13">
        <f t="shared" si="1"/>
        <v>44628</v>
      </c>
    </row>
    <row r="11" spans="1:9" ht="60" customHeight="1" thickTop="1">
      <c r="A11" s="8" t="s">
        <v>0</v>
      </c>
      <c r="B11" s="179" t="s">
        <v>129</v>
      </c>
      <c r="C11" s="179"/>
      <c r="D11" s="179" t="s">
        <v>170</v>
      </c>
      <c r="E11" s="179"/>
      <c r="F11" s="33" t="s">
        <v>143</v>
      </c>
      <c r="G11" s="9"/>
      <c r="H11" s="9"/>
      <c r="I11" s="9"/>
    </row>
    <row r="12" spans="1:9" ht="60" customHeight="1">
      <c r="A12" s="8" t="s">
        <v>26</v>
      </c>
      <c r="B12" s="172" t="s">
        <v>150</v>
      </c>
      <c r="C12" s="172" t="s">
        <v>66</v>
      </c>
      <c r="D12" s="34" t="s">
        <v>70</v>
      </c>
      <c r="E12" s="34" t="s">
        <v>166</v>
      </c>
      <c r="F12" s="34" t="s">
        <v>144</v>
      </c>
      <c r="G12" s="9"/>
      <c r="H12" s="9"/>
      <c r="I12" s="9"/>
    </row>
    <row r="13" spans="1:9" ht="60" customHeight="1">
      <c r="A13" s="8" t="s">
        <v>31</v>
      </c>
      <c r="B13" s="180" t="s">
        <v>64</v>
      </c>
      <c r="C13" s="180"/>
      <c r="D13" s="34" t="s">
        <v>71</v>
      </c>
      <c r="E13" s="34" t="s">
        <v>147</v>
      </c>
      <c r="F13" s="34" t="s">
        <v>73</v>
      </c>
      <c r="G13" s="9"/>
      <c r="H13" s="9"/>
      <c r="I13" s="9"/>
    </row>
    <row r="14" spans="1:9" s="15" customFormat="1" ht="60" customHeight="1" thickBot="1">
      <c r="A14" s="167" t="s">
        <v>27</v>
      </c>
      <c r="B14" s="181" t="s">
        <v>64</v>
      </c>
      <c r="C14" s="181"/>
      <c r="D14" s="35" t="s">
        <v>72</v>
      </c>
      <c r="E14" s="35" t="s">
        <v>71</v>
      </c>
      <c r="F14" s="35" t="s">
        <v>74</v>
      </c>
      <c r="G14" s="162"/>
      <c r="H14" s="162"/>
      <c r="I14" s="162"/>
    </row>
    <row r="15" spans="1:9" ht="14.25" customHeight="1" thickBot="1" thickTop="1">
      <c r="A15" s="166" t="s">
        <v>4</v>
      </c>
      <c r="B15" s="24">
        <f aca="true" t="shared" si="2" ref="B15:I15">$A$4+2</f>
        <v>44629</v>
      </c>
      <c r="C15" s="24">
        <f t="shared" si="2"/>
        <v>44629</v>
      </c>
      <c r="D15" s="24">
        <f t="shared" si="2"/>
        <v>44629</v>
      </c>
      <c r="E15" s="24">
        <f t="shared" si="2"/>
        <v>44629</v>
      </c>
      <c r="F15" s="25">
        <f t="shared" si="2"/>
        <v>44629</v>
      </c>
      <c r="G15" s="24">
        <f t="shared" si="2"/>
        <v>44629</v>
      </c>
      <c r="H15" s="24">
        <f t="shared" si="2"/>
        <v>44629</v>
      </c>
      <c r="I15" s="25">
        <f t="shared" si="2"/>
        <v>44629</v>
      </c>
    </row>
    <row r="16" spans="1:9" ht="60" customHeight="1" thickTop="1">
      <c r="A16" s="8" t="s">
        <v>0</v>
      </c>
      <c r="B16" s="33" t="s">
        <v>188</v>
      </c>
      <c r="C16" s="33" t="s">
        <v>68</v>
      </c>
      <c r="D16" s="33" t="s">
        <v>249</v>
      </c>
      <c r="E16" s="33" t="s">
        <v>70</v>
      </c>
      <c r="F16" s="33" t="s">
        <v>207</v>
      </c>
      <c r="G16" s="9"/>
      <c r="H16" s="9"/>
      <c r="I16" s="9"/>
    </row>
    <row r="17" spans="1:16" ht="60" customHeight="1">
      <c r="A17" s="8" t="s">
        <v>26</v>
      </c>
      <c r="B17" s="34" t="s">
        <v>189</v>
      </c>
      <c r="C17" s="34" t="s">
        <v>178</v>
      </c>
      <c r="D17" s="34" t="s">
        <v>147</v>
      </c>
      <c r="E17" s="34" t="s">
        <v>250</v>
      </c>
      <c r="F17" s="34" t="s">
        <v>208</v>
      </c>
      <c r="G17" s="142"/>
      <c r="H17" s="142"/>
      <c r="I17" s="143"/>
      <c r="P17" s="6" t="s">
        <v>46</v>
      </c>
    </row>
    <row r="18" spans="1:9" ht="60" customHeight="1">
      <c r="A18" s="8" t="s">
        <v>31</v>
      </c>
      <c r="B18" s="186" t="s">
        <v>160</v>
      </c>
      <c r="C18" s="186"/>
      <c r="D18" s="186"/>
      <c r="E18" s="186"/>
      <c r="F18" s="186"/>
      <c r="G18" s="9"/>
      <c r="H18" s="9"/>
      <c r="I18" s="9"/>
    </row>
    <row r="19" spans="1:38" s="20" customFormat="1" ht="60" customHeight="1" thickBot="1">
      <c r="A19" s="7" t="s">
        <v>27</v>
      </c>
      <c r="B19" s="35" t="s">
        <v>67</v>
      </c>
      <c r="C19" s="35" t="s">
        <v>173</v>
      </c>
      <c r="D19" s="181" t="s">
        <v>211</v>
      </c>
      <c r="E19" s="181"/>
      <c r="F19" s="35" t="s">
        <v>158</v>
      </c>
      <c r="G19" s="35"/>
      <c r="H19" s="35"/>
      <c r="I19" s="3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9" ht="14.25" customHeight="1" thickBot="1" thickTop="1">
      <c r="A20" s="4" t="s">
        <v>5</v>
      </c>
      <c r="B20" s="24">
        <f aca="true" t="shared" si="3" ref="B20:I20">$A$4+3</f>
        <v>44630</v>
      </c>
      <c r="C20" s="24">
        <f t="shared" si="3"/>
        <v>44630</v>
      </c>
      <c r="D20" s="24">
        <f t="shared" si="3"/>
        <v>44630</v>
      </c>
      <c r="E20" s="24">
        <f t="shared" si="3"/>
        <v>44630</v>
      </c>
      <c r="F20" s="25">
        <f t="shared" si="3"/>
        <v>44630</v>
      </c>
      <c r="G20" s="24">
        <f t="shared" si="3"/>
        <v>44630</v>
      </c>
      <c r="H20" s="24">
        <f t="shared" si="3"/>
        <v>44630</v>
      </c>
      <c r="I20" s="25">
        <f t="shared" si="3"/>
        <v>44630</v>
      </c>
    </row>
    <row r="21" spans="1:9" ht="60" customHeight="1" thickTop="1">
      <c r="A21" s="8" t="s">
        <v>0</v>
      </c>
      <c r="B21" s="179" t="s">
        <v>161</v>
      </c>
      <c r="C21" s="179"/>
      <c r="D21" s="179" t="s">
        <v>69</v>
      </c>
      <c r="E21" s="179"/>
      <c r="F21" s="33" t="s">
        <v>163</v>
      </c>
      <c r="G21" s="187"/>
      <c r="H21" s="187"/>
      <c r="I21" s="187"/>
    </row>
    <row r="22" spans="1:9" ht="60" customHeight="1">
      <c r="A22" s="8" t="s">
        <v>26</v>
      </c>
      <c r="B22" s="185" t="s">
        <v>58</v>
      </c>
      <c r="C22" s="185"/>
      <c r="D22" s="185"/>
      <c r="E22" s="185"/>
      <c r="F22" s="185"/>
      <c r="G22" s="185"/>
      <c r="H22" s="9"/>
      <c r="I22" s="9"/>
    </row>
    <row r="23" spans="1:9" ht="60" customHeight="1">
      <c r="A23" s="8" t="s">
        <v>31</v>
      </c>
      <c r="B23" s="34" t="s">
        <v>65</v>
      </c>
      <c r="C23" s="34" t="s">
        <v>177</v>
      </c>
      <c r="D23" s="34" t="s">
        <v>70</v>
      </c>
      <c r="E23" s="34" t="s">
        <v>164</v>
      </c>
      <c r="F23" s="34" t="s">
        <v>77</v>
      </c>
      <c r="G23" s="9"/>
      <c r="H23" s="9"/>
      <c r="I23" s="9"/>
    </row>
    <row r="24" spans="1:9" ht="60" customHeight="1" thickBot="1">
      <c r="A24" s="7" t="s">
        <v>27</v>
      </c>
      <c r="B24" s="35" t="s">
        <v>63</v>
      </c>
      <c r="C24" s="35" t="s">
        <v>67</v>
      </c>
      <c r="D24" s="35" t="s">
        <v>212</v>
      </c>
      <c r="E24" s="35" t="s">
        <v>70</v>
      </c>
      <c r="F24" s="35" t="s">
        <v>238</v>
      </c>
      <c r="G24" s="35"/>
      <c r="H24" s="35"/>
      <c r="I24" s="35"/>
    </row>
    <row r="25" spans="1:9" ht="14.25" customHeight="1" thickBot="1" thickTop="1">
      <c r="A25" s="4" t="s">
        <v>6</v>
      </c>
      <c r="B25" s="24">
        <f aca="true" t="shared" si="4" ref="B25:I25">$A$4+4</f>
        <v>44631</v>
      </c>
      <c r="C25" s="24">
        <f t="shared" si="4"/>
        <v>44631</v>
      </c>
      <c r="D25" s="24">
        <f t="shared" si="4"/>
        <v>44631</v>
      </c>
      <c r="E25" s="24">
        <f t="shared" si="4"/>
        <v>44631</v>
      </c>
      <c r="F25" s="25">
        <f t="shared" si="4"/>
        <v>44631</v>
      </c>
      <c r="G25" s="24">
        <f t="shared" si="4"/>
        <v>44631</v>
      </c>
      <c r="H25" s="24">
        <f t="shared" si="4"/>
        <v>44631</v>
      </c>
      <c r="I25" s="25">
        <f t="shared" si="4"/>
        <v>44631</v>
      </c>
    </row>
    <row r="26" spans="1:9" ht="60" customHeight="1" thickTop="1">
      <c r="A26" s="8" t="s">
        <v>0</v>
      </c>
      <c r="B26" s="179" t="s">
        <v>218</v>
      </c>
      <c r="C26" s="179"/>
      <c r="D26" s="179" t="s">
        <v>217</v>
      </c>
      <c r="E26" s="179"/>
      <c r="F26" s="33" t="s">
        <v>76</v>
      </c>
      <c r="G26" s="9"/>
      <c r="H26" s="9"/>
      <c r="I26" s="9"/>
    </row>
    <row r="27" spans="1:9" ht="60" customHeight="1">
      <c r="A27" s="8" t="s">
        <v>26</v>
      </c>
      <c r="B27" s="34" t="s">
        <v>155</v>
      </c>
      <c r="C27" s="34" t="s">
        <v>220</v>
      </c>
      <c r="D27" s="180" t="s">
        <v>219</v>
      </c>
      <c r="E27" s="180"/>
      <c r="F27" s="34" t="s">
        <v>195</v>
      </c>
      <c r="G27" s="9"/>
      <c r="H27" s="9"/>
      <c r="I27" s="9"/>
    </row>
    <row r="28" spans="1:9" ht="60" customHeight="1">
      <c r="A28" s="8" t="s">
        <v>31</v>
      </c>
      <c r="B28" s="162" t="s">
        <v>162</v>
      </c>
      <c r="C28" s="162" t="s">
        <v>241</v>
      </c>
      <c r="D28" s="34" t="s">
        <v>190</v>
      </c>
      <c r="E28" s="34" t="s">
        <v>71</v>
      </c>
      <c r="F28" s="34" t="s">
        <v>224</v>
      </c>
      <c r="G28" s="9"/>
      <c r="H28" s="9"/>
      <c r="I28" s="9"/>
    </row>
    <row r="29" spans="1:9" ht="60" customHeight="1" thickBot="1">
      <c r="A29" s="7" t="s">
        <v>27</v>
      </c>
      <c r="B29" s="35" t="s">
        <v>62</v>
      </c>
      <c r="C29" s="35" t="s">
        <v>139</v>
      </c>
      <c r="D29" s="35" t="s">
        <v>71</v>
      </c>
      <c r="E29" s="35" t="s">
        <v>222</v>
      </c>
      <c r="F29" s="35" t="s">
        <v>75</v>
      </c>
      <c r="G29" s="35"/>
      <c r="H29" s="35"/>
      <c r="I29" s="35"/>
    </row>
    <row r="30" spans="1:9" ht="14.25" customHeight="1" thickBot="1" thickTop="1">
      <c r="A30" s="4" t="s">
        <v>7</v>
      </c>
      <c r="B30" s="24">
        <f aca="true" t="shared" si="5" ref="B30:I30">$A$4+5</f>
        <v>44632</v>
      </c>
      <c r="C30" s="24">
        <f t="shared" si="5"/>
        <v>44632</v>
      </c>
      <c r="D30" s="24">
        <f t="shared" si="5"/>
        <v>44632</v>
      </c>
      <c r="E30" s="24">
        <f t="shared" si="5"/>
        <v>44632</v>
      </c>
      <c r="F30" s="25">
        <f t="shared" si="5"/>
        <v>44632</v>
      </c>
      <c r="G30" s="24">
        <f t="shared" si="5"/>
        <v>44632</v>
      </c>
      <c r="H30" s="24">
        <f t="shared" si="5"/>
        <v>44632</v>
      </c>
      <c r="I30" s="25">
        <f t="shared" si="5"/>
        <v>44632</v>
      </c>
    </row>
    <row r="31" spans="1:9" ht="60" customHeight="1" thickTop="1">
      <c r="A31" s="8" t="s">
        <v>0</v>
      </c>
      <c r="B31" s="33" t="s">
        <v>186</v>
      </c>
      <c r="C31" s="33" t="s">
        <v>226</v>
      </c>
      <c r="D31" s="36"/>
      <c r="E31" s="33" t="s">
        <v>206</v>
      </c>
      <c r="F31" s="33" t="s">
        <v>145</v>
      </c>
      <c r="G31" s="36"/>
      <c r="H31" s="9"/>
      <c r="I31" s="9"/>
    </row>
    <row r="32" spans="1:9" ht="60" customHeight="1">
      <c r="A32" s="8" t="s">
        <v>26</v>
      </c>
      <c r="B32" s="34" t="s">
        <v>228</v>
      </c>
      <c r="C32" s="172" t="s">
        <v>229</v>
      </c>
      <c r="D32" s="180" t="s">
        <v>130</v>
      </c>
      <c r="E32" s="180"/>
      <c r="F32" s="34" t="s">
        <v>73</v>
      </c>
      <c r="G32" s="9"/>
      <c r="H32" s="9"/>
      <c r="I32" s="9"/>
    </row>
    <row r="33" spans="1:9" ht="60" customHeight="1">
      <c r="A33" s="8" t="s">
        <v>31</v>
      </c>
      <c r="B33" s="34" t="s">
        <v>187</v>
      </c>
      <c r="C33" s="9"/>
      <c r="D33" s="34" t="s">
        <v>243</v>
      </c>
      <c r="E33" s="34" t="s">
        <v>138</v>
      </c>
      <c r="F33" s="34"/>
      <c r="G33" s="9"/>
      <c r="H33" s="9"/>
      <c r="I33" s="9"/>
    </row>
    <row r="34" spans="1:9" ht="60" customHeight="1" thickBot="1">
      <c r="A34" s="7" t="s">
        <v>27</v>
      </c>
      <c r="B34" s="160"/>
      <c r="C34" s="160"/>
      <c r="D34" s="160"/>
      <c r="E34" s="160"/>
      <c r="F34" s="160"/>
      <c r="G34" s="160"/>
      <c r="H34" s="35"/>
      <c r="I34" s="35"/>
    </row>
    <row r="35" spans="1:9" ht="14.25" customHeight="1" thickBot="1" thickTop="1">
      <c r="A35" s="4"/>
      <c r="B35" s="24"/>
      <c r="C35" s="24"/>
      <c r="D35" s="24"/>
      <c r="E35" s="24"/>
      <c r="F35" s="25"/>
      <c r="G35" s="24"/>
      <c r="H35" s="24"/>
      <c r="I35" s="25"/>
    </row>
    <row r="36" spans="1:9" ht="13.5" thickTop="1">
      <c r="A36" s="12"/>
      <c r="B36" s="16"/>
      <c r="C36" s="16"/>
      <c r="F36" s="16"/>
      <c r="I36" s="16"/>
    </row>
    <row r="37" spans="1:8" ht="20.25">
      <c r="A37" s="178" t="s">
        <v>47</v>
      </c>
      <c r="B37" s="178"/>
      <c r="C37" s="178"/>
      <c r="F37" s="31" t="s">
        <v>48</v>
      </c>
      <c r="H37" s="30"/>
    </row>
    <row r="38" spans="1:3" ht="12.75">
      <c r="A38" s="12"/>
      <c r="B38" s="16"/>
      <c r="C38" s="16"/>
    </row>
    <row r="39" spans="1:3" ht="12.75">
      <c r="A39" s="12"/>
      <c r="B39" s="16"/>
      <c r="C39" s="16"/>
    </row>
  </sheetData>
  <sheetProtection/>
  <mergeCells count="18">
    <mergeCell ref="B13:C13"/>
    <mergeCell ref="B14:C14"/>
    <mergeCell ref="E1:F1"/>
    <mergeCell ref="A2:I2"/>
    <mergeCell ref="B1:D1"/>
    <mergeCell ref="B22:G22"/>
    <mergeCell ref="B18:F18"/>
    <mergeCell ref="G21:I21"/>
    <mergeCell ref="A37:C37"/>
    <mergeCell ref="D26:E26"/>
    <mergeCell ref="B26:C26"/>
    <mergeCell ref="B11:C11"/>
    <mergeCell ref="D11:E11"/>
    <mergeCell ref="D32:E32"/>
    <mergeCell ref="D27:E27"/>
    <mergeCell ref="B21:C21"/>
    <mergeCell ref="D19:E19"/>
    <mergeCell ref="D21:E21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6" r:id="rId2"/>
  <rowBreaks count="1" manualBreakCount="1">
    <brk id="5" max="8" man="1"/>
  </rowBreaks>
  <colBreaks count="1" manualBreakCount="1">
    <brk id="1" max="3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L39"/>
  <sheetViews>
    <sheetView view="pageBreakPreview" zoomScale="55" zoomScaleNormal="40" zoomScaleSheetLayoutView="55" zoomScalePageLayoutView="0" workbookViewId="0" topLeftCell="A22">
      <selection activeCell="D34" sqref="D34"/>
    </sheetView>
  </sheetViews>
  <sheetFormatPr defaultColWidth="9.00390625" defaultRowHeight="12.75"/>
  <cols>
    <col min="1" max="1" width="7.375" style="1" customWidth="1"/>
    <col min="2" max="6" width="39.75390625" style="2" customWidth="1"/>
    <col min="7" max="8" width="26.00390625" style="2" hidden="1" customWidth="1"/>
    <col min="9" max="9" width="17.00390625" style="2" hidden="1" customWidth="1"/>
    <col min="10" max="16384" width="9.125" style="1" customWidth="1"/>
  </cols>
  <sheetData>
    <row r="1" spans="1:10" ht="124.5" customHeight="1">
      <c r="A1" s="12"/>
      <c r="B1" s="184" t="s">
        <v>20</v>
      </c>
      <c r="C1" s="184"/>
      <c r="D1" s="184"/>
      <c r="E1" s="182" t="s">
        <v>61</v>
      </c>
      <c r="F1" s="182"/>
      <c r="G1" s="137"/>
      <c r="H1" s="1"/>
      <c r="I1" s="1"/>
      <c r="J1" s="138"/>
    </row>
    <row r="2" spans="1:9" ht="18">
      <c r="A2" s="183" t="str">
        <f>"РАСПИСАНИЕ  2  КУРСА  С  "&amp;TEXT(A4,"ДД. ММ. ГГГГ")&amp;" ПО  "&amp;TEXT(A4+5,"ДД. ММ. ГГГГ")</f>
        <v>РАСПИСАНИЕ  2  КУРСА  С  07. 03. 2022 ПО  12. 03. 2022</v>
      </c>
      <c r="B2" s="183"/>
      <c r="C2" s="183"/>
      <c r="D2" s="183"/>
      <c r="E2" s="183"/>
      <c r="F2" s="183"/>
      <c r="G2" s="135"/>
      <c r="H2" s="135"/>
      <c r="I2" s="135"/>
    </row>
    <row r="3" spans="10:12" ht="13.5" thickBot="1">
      <c r="J3" s="12"/>
      <c r="K3" s="12"/>
      <c r="L3" s="12"/>
    </row>
    <row r="4" spans="1:12" ht="21" thickBot="1">
      <c r="A4" s="3">
        <f>'1 КУРС'!A4</f>
        <v>44627</v>
      </c>
      <c r="B4" s="32" t="s">
        <v>17</v>
      </c>
      <c r="C4" s="32" t="s">
        <v>22</v>
      </c>
      <c r="D4" s="32" t="s">
        <v>10</v>
      </c>
      <c r="E4" s="32" t="s">
        <v>11</v>
      </c>
      <c r="F4" s="32" t="s">
        <v>34</v>
      </c>
      <c r="G4" s="32" t="s">
        <v>10</v>
      </c>
      <c r="H4" s="32" t="s">
        <v>11</v>
      </c>
      <c r="I4" s="32" t="s">
        <v>34</v>
      </c>
      <c r="J4" s="12"/>
      <c r="K4" s="12"/>
      <c r="L4" s="12"/>
    </row>
    <row r="5" spans="1:12" ht="15.75" customHeight="1" thickBot="1" thickTop="1">
      <c r="A5" s="4" t="s">
        <v>2</v>
      </c>
      <c r="B5" s="5">
        <f aca="true" t="shared" si="0" ref="B5:I5">$A$4</f>
        <v>44627</v>
      </c>
      <c r="C5" s="5">
        <f t="shared" si="0"/>
        <v>44627</v>
      </c>
      <c r="D5" s="5">
        <f t="shared" si="0"/>
        <v>44627</v>
      </c>
      <c r="E5" s="5">
        <f t="shared" si="0"/>
        <v>44627</v>
      </c>
      <c r="F5" s="5">
        <f t="shared" si="0"/>
        <v>44627</v>
      </c>
      <c r="G5" s="5">
        <f t="shared" si="0"/>
        <v>44627</v>
      </c>
      <c r="H5" s="5">
        <f t="shared" si="0"/>
        <v>44627</v>
      </c>
      <c r="I5" s="5">
        <f t="shared" si="0"/>
        <v>44627</v>
      </c>
      <c r="J5" s="12"/>
      <c r="K5" s="12"/>
      <c r="L5" s="12"/>
    </row>
    <row r="6" spans="1:12" ht="60" customHeight="1" thickTop="1">
      <c r="A6" s="8" t="s">
        <v>0</v>
      </c>
      <c r="B6" s="175"/>
      <c r="C6" s="175"/>
      <c r="D6" s="175"/>
      <c r="E6" s="175"/>
      <c r="F6" s="175"/>
      <c r="G6" s="139"/>
      <c r="H6" s="139"/>
      <c r="I6" s="139"/>
      <c r="J6" s="14"/>
      <c r="K6" s="12"/>
      <c r="L6" s="12"/>
    </row>
    <row r="7" spans="1:9" ht="60" customHeight="1">
      <c r="A7" s="8" t="s">
        <v>26</v>
      </c>
      <c r="B7" s="9"/>
      <c r="C7" s="9"/>
      <c r="D7" s="34" t="s">
        <v>138</v>
      </c>
      <c r="E7" s="9"/>
      <c r="F7" s="9"/>
      <c r="G7" s="34"/>
      <c r="H7" s="34"/>
      <c r="I7" s="9"/>
    </row>
    <row r="8" spans="1:9" ht="60" customHeight="1">
      <c r="A8" s="8" t="s">
        <v>31</v>
      </c>
      <c r="B8" s="9"/>
      <c r="C8" s="9"/>
      <c r="D8" s="9"/>
      <c r="E8" s="9"/>
      <c r="F8" s="9"/>
      <c r="G8" s="34"/>
      <c r="H8" s="34"/>
      <c r="I8" s="9"/>
    </row>
    <row r="9" spans="1:12" ht="60" customHeight="1" thickBot="1">
      <c r="A9" s="7" t="s">
        <v>27</v>
      </c>
      <c r="B9" s="21"/>
      <c r="C9" s="21"/>
      <c r="D9" s="21"/>
      <c r="E9" s="21"/>
      <c r="F9" s="21"/>
      <c r="G9" s="35"/>
      <c r="H9" s="140"/>
      <c r="I9" s="35"/>
      <c r="J9" s="16"/>
      <c r="K9" s="191"/>
      <c r="L9" s="191"/>
    </row>
    <row r="10" spans="1:12" ht="14.25" thickBot="1" thickTop="1">
      <c r="A10" s="4" t="s">
        <v>3</v>
      </c>
      <c r="B10" s="5">
        <f aca="true" t="shared" si="1" ref="B10:I10">$A$4+1</f>
        <v>44628</v>
      </c>
      <c r="C10" s="5">
        <f t="shared" si="1"/>
        <v>44628</v>
      </c>
      <c r="D10" s="5">
        <f t="shared" si="1"/>
        <v>44628</v>
      </c>
      <c r="E10" s="5">
        <f t="shared" si="1"/>
        <v>44628</v>
      </c>
      <c r="F10" s="5">
        <f t="shared" si="1"/>
        <v>44628</v>
      </c>
      <c r="G10" s="5">
        <f t="shared" si="1"/>
        <v>44628</v>
      </c>
      <c r="H10" s="5">
        <f t="shared" si="1"/>
        <v>44628</v>
      </c>
      <c r="I10" s="13">
        <f t="shared" si="1"/>
        <v>44628</v>
      </c>
      <c r="J10" s="12"/>
      <c r="K10" s="12"/>
      <c r="L10" s="12"/>
    </row>
    <row r="11" spans="1:10" ht="60" customHeight="1" thickTop="1">
      <c r="A11" s="8" t="s">
        <v>0</v>
      </c>
      <c r="B11" s="33" t="s">
        <v>191</v>
      </c>
      <c r="C11" s="33" t="s">
        <v>82</v>
      </c>
      <c r="D11" s="179" t="s">
        <v>93</v>
      </c>
      <c r="E11" s="179"/>
      <c r="F11" s="33" t="s">
        <v>202</v>
      </c>
      <c r="G11" s="33"/>
      <c r="H11" s="33"/>
      <c r="I11" s="36"/>
      <c r="J11" s="12"/>
    </row>
    <row r="12" spans="1:9" ht="60" customHeight="1">
      <c r="A12" s="8" t="s">
        <v>26</v>
      </c>
      <c r="B12" s="34" t="s">
        <v>80</v>
      </c>
      <c r="C12" s="34" t="s">
        <v>191</v>
      </c>
      <c r="D12" s="180" t="s">
        <v>92</v>
      </c>
      <c r="E12" s="180"/>
      <c r="F12" s="34" t="s">
        <v>136</v>
      </c>
      <c r="G12" s="34"/>
      <c r="H12" s="34"/>
      <c r="I12" s="9"/>
    </row>
    <row r="13" spans="1:9" ht="60" customHeight="1">
      <c r="A13" s="8" t="s">
        <v>31</v>
      </c>
      <c r="B13" s="190" t="s">
        <v>131</v>
      </c>
      <c r="C13" s="190"/>
      <c r="D13" s="34" t="s">
        <v>192</v>
      </c>
      <c r="E13" s="34" t="s">
        <v>172</v>
      </c>
      <c r="F13" s="34" t="s">
        <v>134</v>
      </c>
      <c r="G13" s="34"/>
      <c r="H13" s="34"/>
      <c r="I13" s="9"/>
    </row>
    <row r="14" spans="1:12" ht="60" customHeight="1" thickBot="1">
      <c r="A14" s="7" t="s">
        <v>27</v>
      </c>
      <c r="B14" s="35" t="s">
        <v>86</v>
      </c>
      <c r="C14" s="35" t="s">
        <v>108</v>
      </c>
      <c r="D14" s="35" t="s">
        <v>199</v>
      </c>
      <c r="E14" s="35" t="s">
        <v>152</v>
      </c>
      <c r="F14" s="35" t="s">
        <v>203</v>
      </c>
      <c r="G14" s="35"/>
      <c r="H14" s="35"/>
      <c r="I14" s="21"/>
      <c r="J14" s="12"/>
      <c r="L14" s="12"/>
    </row>
    <row r="15" spans="1:12" ht="14.25" thickBot="1" thickTop="1">
      <c r="A15" s="4" t="s">
        <v>4</v>
      </c>
      <c r="B15" s="5">
        <f aca="true" t="shared" si="2" ref="B15:I15">$A$4+2</f>
        <v>44629</v>
      </c>
      <c r="C15" s="5">
        <f t="shared" si="2"/>
        <v>44629</v>
      </c>
      <c r="D15" s="5">
        <f t="shared" si="2"/>
        <v>44629</v>
      </c>
      <c r="E15" s="5">
        <f t="shared" si="2"/>
        <v>44629</v>
      </c>
      <c r="F15" s="5">
        <f t="shared" si="2"/>
        <v>44629</v>
      </c>
      <c r="G15" s="5">
        <f t="shared" si="2"/>
        <v>44629</v>
      </c>
      <c r="H15" s="5">
        <f t="shared" si="2"/>
        <v>44629</v>
      </c>
      <c r="I15" s="13">
        <f t="shared" si="2"/>
        <v>44629</v>
      </c>
      <c r="J15" s="12"/>
      <c r="K15" s="12"/>
      <c r="L15" s="12"/>
    </row>
    <row r="16" spans="1:9" ht="71.25" customHeight="1" thickTop="1">
      <c r="A16" s="8" t="s">
        <v>0</v>
      </c>
      <c r="B16" s="33" t="s">
        <v>81</v>
      </c>
      <c r="C16" s="33" t="s">
        <v>246</v>
      </c>
      <c r="D16" s="179" t="s">
        <v>171</v>
      </c>
      <c r="E16" s="179"/>
      <c r="F16" s="33" t="s">
        <v>191</v>
      </c>
      <c r="G16" s="151"/>
      <c r="H16" s="151"/>
      <c r="I16" s="152"/>
    </row>
    <row r="17" spans="1:9" ht="60" customHeight="1">
      <c r="A17" s="8" t="s">
        <v>26</v>
      </c>
      <c r="B17" s="34" t="s">
        <v>83</v>
      </c>
      <c r="C17" s="34" t="s">
        <v>81</v>
      </c>
      <c r="D17" s="34" t="s">
        <v>191</v>
      </c>
      <c r="E17" s="34" t="s">
        <v>230</v>
      </c>
      <c r="F17" s="34" t="s">
        <v>236</v>
      </c>
      <c r="G17" s="16"/>
      <c r="H17" s="16"/>
      <c r="I17" s="19"/>
    </row>
    <row r="18" spans="1:9" ht="60" customHeight="1">
      <c r="A18" s="8" t="s">
        <v>31</v>
      </c>
      <c r="B18" s="180" t="s">
        <v>85</v>
      </c>
      <c r="C18" s="180"/>
      <c r="D18" s="34" t="s">
        <v>247</v>
      </c>
      <c r="E18" s="34" t="s">
        <v>191</v>
      </c>
      <c r="F18" s="34" t="s">
        <v>248</v>
      </c>
      <c r="G18" s="16"/>
      <c r="H18" s="16"/>
      <c r="I18" s="19"/>
    </row>
    <row r="19" spans="1:9" ht="60" customHeight="1" thickBot="1">
      <c r="A19" s="7" t="s">
        <v>27</v>
      </c>
      <c r="B19" s="35" t="s">
        <v>88</v>
      </c>
      <c r="C19" s="35" t="s">
        <v>159</v>
      </c>
      <c r="D19" s="181" t="s">
        <v>92</v>
      </c>
      <c r="E19" s="181"/>
      <c r="F19" s="34" t="s">
        <v>210</v>
      </c>
      <c r="G19" s="153"/>
      <c r="H19" s="153"/>
      <c r="I19" s="154"/>
    </row>
    <row r="20" spans="1:9" ht="14.25" thickBot="1" thickTop="1">
      <c r="A20" s="4" t="s">
        <v>5</v>
      </c>
      <c r="B20" s="5">
        <f aca="true" t="shared" si="3" ref="B20:I20">$A$4+3</f>
        <v>44630</v>
      </c>
      <c r="C20" s="5">
        <f t="shared" si="3"/>
        <v>44630</v>
      </c>
      <c r="D20" s="5">
        <f t="shared" si="3"/>
        <v>44630</v>
      </c>
      <c r="E20" s="5">
        <f t="shared" si="3"/>
        <v>44630</v>
      </c>
      <c r="F20" s="5">
        <f t="shared" si="3"/>
        <v>44630</v>
      </c>
      <c r="G20" s="5">
        <f t="shared" si="3"/>
        <v>44630</v>
      </c>
      <c r="H20" s="5">
        <f t="shared" si="3"/>
        <v>44630</v>
      </c>
      <c r="I20" s="13">
        <f t="shared" si="3"/>
        <v>44630</v>
      </c>
    </row>
    <row r="21" spans="1:10" ht="60" customHeight="1" thickTop="1">
      <c r="A21" s="8" t="s">
        <v>0</v>
      </c>
      <c r="B21" s="188" t="s">
        <v>58</v>
      </c>
      <c r="C21" s="188"/>
      <c r="D21" s="188"/>
      <c r="E21" s="188"/>
      <c r="F21" s="188"/>
      <c r="G21" s="192"/>
      <c r="H21" s="193"/>
      <c r="I21" s="193"/>
      <c r="J21" s="14"/>
    </row>
    <row r="22" spans="1:12" ht="60" customHeight="1">
      <c r="A22" s="8" t="s">
        <v>26</v>
      </c>
      <c r="B22" s="34" t="s">
        <v>84</v>
      </c>
      <c r="C22" s="34" t="s">
        <v>89</v>
      </c>
      <c r="D22" s="180" t="s">
        <v>141</v>
      </c>
      <c r="E22" s="180"/>
      <c r="F22" s="34" t="s">
        <v>165</v>
      </c>
      <c r="G22" s="150"/>
      <c r="H22" s="94"/>
      <c r="I22" s="9"/>
      <c r="K22" s="180"/>
      <c r="L22" s="180"/>
    </row>
    <row r="23" spans="1:9" ht="60" customHeight="1">
      <c r="A23" s="8" t="s">
        <v>31</v>
      </c>
      <c r="B23" s="34" t="s">
        <v>87</v>
      </c>
      <c r="C23" s="34" t="s">
        <v>180</v>
      </c>
      <c r="D23" s="34" t="s">
        <v>94</v>
      </c>
      <c r="E23" s="34" t="s">
        <v>174</v>
      </c>
      <c r="F23" s="34" t="s">
        <v>196</v>
      </c>
      <c r="G23" s="150"/>
      <c r="H23" s="94"/>
      <c r="I23" s="9"/>
    </row>
    <row r="24" spans="1:9" ht="60" customHeight="1" thickBot="1">
      <c r="A24" s="7" t="s">
        <v>27</v>
      </c>
      <c r="B24" s="189" t="s">
        <v>216</v>
      </c>
      <c r="C24" s="189"/>
      <c r="D24" s="177" t="s">
        <v>95</v>
      </c>
      <c r="E24" s="35" t="s">
        <v>214</v>
      </c>
      <c r="F24" s="35"/>
      <c r="G24" s="148"/>
      <c r="H24" s="148"/>
      <c r="I24" s="149"/>
    </row>
    <row r="25" spans="1:9" ht="14.25" thickBot="1" thickTop="1">
      <c r="A25" s="4" t="s">
        <v>6</v>
      </c>
      <c r="B25" s="24">
        <f aca="true" t="shared" si="4" ref="B25:I25">$A$4+4</f>
        <v>44631</v>
      </c>
      <c r="C25" s="24">
        <f t="shared" si="4"/>
        <v>44631</v>
      </c>
      <c r="D25" s="24">
        <f t="shared" si="4"/>
        <v>44631</v>
      </c>
      <c r="E25" s="24">
        <f t="shared" si="4"/>
        <v>44631</v>
      </c>
      <c r="F25" s="24">
        <f t="shared" si="4"/>
        <v>44631</v>
      </c>
      <c r="G25" s="24">
        <f t="shared" si="4"/>
        <v>44631</v>
      </c>
      <c r="H25" s="5">
        <f t="shared" si="4"/>
        <v>44631</v>
      </c>
      <c r="I25" s="13">
        <f t="shared" si="4"/>
        <v>44631</v>
      </c>
    </row>
    <row r="26" spans="1:9" ht="60" customHeight="1" thickTop="1">
      <c r="A26" s="119" t="s">
        <v>0</v>
      </c>
      <c r="B26" s="34" t="s">
        <v>140</v>
      </c>
      <c r="C26" s="33" t="s">
        <v>127</v>
      </c>
      <c r="D26" s="195" t="s">
        <v>185</v>
      </c>
      <c r="E26" s="195"/>
      <c r="F26" s="195"/>
      <c r="G26" s="195"/>
      <c r="H26" s="195"/>
      <c r="I26" s="195"/>
    </row>
    <row r="27" spans="1:9" ht="60" customHeight="1">
      <c r="A27" s="119" t="s">
        <v>26</v>
      </c>
      <c r="B27" s="34" t="s">
        <v>181</v>
      </c>
      <c r="C27" s="34" t="s">
        <v>78</v>
      </c>
      <c r="D27" s="180" t="s">
        <v>96</v>
      </c>
      <c r="E27" s="180"/>
      <c r="F27" s="34" t="s">
        <v>135</v>
      </c>
      <c r="G27" s="180"/>
      <c r="H27" s="180"/>
      <c r="I27" s="9"/>
    </row>
    <row r="28" spans="1:9" ht="60" customHeight="1">
      <c r="A28" s="119" t="s">
        <v>31</v>
      </c>
      <c r="B28" s="34" t="s">
        <v>79</v>
      </c>
      <c r="C28" s="34" t="s">
        <v>183</v>
      </c>
      <c r="D28" s="34" t="s">
        <v>90</v>
      </c>
      <c r="E28" s="34" t="s">
        <v>91</v>
      </c>
      <c r="F28" s="34" t="s">
        <v>134</v>
      </c>
      <c r="G28" s="194"/>
      <c r="H28" s="194"/>
      <c r="I28" s="34"/>
    </row>
    <row r="29" spans="1:9" ht="60" customHeight="1" thickBot="1">
      <c r="A29" s="120" t="s">
        <v>27</v>
      </c>
      <c r="B29" s="35" t="s">
        <v>182</v>
      </c>
      <c r="C29" s="35" t="s">
        <v>126</v>
      </c>
      <c r="D29" s="35" t="s">
        <v>91</v>
      </c>
      <c r="E29" s="177" t="s">
        <v>97</v>
      </c>
      <c r="F29" s="35" t="s">
        <v>242</v>
      </c>
      <c r="G29" s="181"/>
      <c r="H29" s="181"/>
      <c r="I29" s="35"/>
    </row>
    <row r="30" spans="1:9" ht="14.25" thickBot="1" thickTop="1">
      <c r="A30" s="4" t="s">
        <v>7</v>
      </c>
      <c r="B30" s="113">
        <f aca="true" t="shared" si="5" ref="B30:I30">$A$4+5</f>
        <v>44632</v>
      </c>
      <c r="C30" s="113">
        <f t="shared" si="5"/>
        <v>44632</v>
      </c>
      <c r="D30" s="113">
        <f t="shared" si="5"/>
        <v>44632</v>
      </c>
      <c r="E30" s="113">
        <f t="shared" si="5"/>
        <v>44632</v>
      </c>
      <c r="F30" s="113">
        <f t="shared" si="5"/>
        <v>44632</v>
      </c>
      <c r="G30" s="113">
        <f t="shared" si="5"/>
        <v>44632</v>
      </c>
      <c r="H30" s="113">
        <f t="shared" si="5"/>
        <v>44632</v>
      </c>
      <c r="I30" s="113">
        <f t="shared" si="5"/>
        <v>44632</v>
      </c>
    </row>
    <row r="31" spans="1:9" ht="60" customHeight="1" thickTop="1">
      <c r="A31" s="8" t="s">
        <v>0</v>
      </c>
      <c r="C31" s="34" t="s">
        <v>184</v>
      </c>
      <c r="D31" s="179" t="s">
        <v>142</v>
      </c>
      <c r="E31" s="179"/>
      <c r="F31" s="33" t="s">
        <v>137</v>
      </c>
      <c r="G31" s="179"/>
      <c r="H31" s="179"/>
      <c r="I31" s="36"/>
    </row>
    <row r="32" spans="1:9" ht="60" customHeight="1">
      <c r="A32" s="8" t="s">
        <v>26</v>
      </c>
      <c r="B32" s="34" t="s">
        <v>169</v>
      </c>
      <c r="C32" s="34" t="s">
        <v>225</v>
      </c>
      <c r="D32" s="172" t="s">
        <v>98</v>
      </c>
      <c r="E32" s="172" t="s">
        <v>227</v>
      </c>
      <c r="F32" s="34" t="s">
        <v>193</v>
      </c>
      <c r="G32" s="194"/>
      <c r="H32" s="194"/>
      <c r="I32" s="9"/>
    </row>
    <row r="33" spans="1:9" ht="60" customHeight="1">
      <c r="A33" s="8" t="s">
        <v>31</v>
      </c>
      <c r="B33" s="180" t="s">
        <v>244</v>
      </c>
      <c r="C33" s="180"/>
      <c r="D33" s="34" t="s">
        <v>253</v>
      </c>
      <c r="E33" s="34" t="s">
        <v>90</v>
      </c>
      <c r="G33" s="9"/>
      <c r="H33" s="9"/>
      <c r="I33" s="34"/>
    </row>
    <row r="34" spans="1:9" ht="60" customHeight="1" thickBot="1">
      <c r="A34" s="7" t="s">
        <v>27</v>
      </c>
      <c r="B34" s="174"/>
      <c r="C34" s="174"/>
      <c r="D34" s="164"/>
      <c r="E34" s="164"/>
      <c r="F34" s="164"/>
      <c r="G34" s="21"/>
      <c r="H34" s="29"/>
      <c r="I34" s="29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5"/>
    </row>
    <row r="36" ht="13.5" thickTop="1">
      <c r="J36" s="2"/>
    </row>
    <row r="37" spans="1:11" ht="20.25">
      <c r="A37" s="197" t="str">
        <f>'1 КУРС'!A37:C37</f>
        <v>ДЕКАН</v>
      </c>
      <c r="B37" s="197"/>
      <c r="C37" s="197"/>
      <c r="E37" s="11"/>
      <c r="F37" s="196" t="str">
        <f>'1 КУРС'!F37</f>
        <v>О.А. КОТЛОВСКИЙ</v>
      </c>
      <c r="G37" s="196"/>
      <c r="H37" s="196"/>
      <c r="I37" s="11" t="str">
        <f>'1 КУРС'!F37</f>
        <v>О.А. КОТЛОВСКИЙ</v>
      </c>
      <c r="J37" s="11"/>
      <c r="K37" s="11"/>
    </row>
    <row r="38" ht="12.75">
      <c r="J38" s="2"/>
    </row>
    <row r="39" ht="12.75">
      <c r="J39" s="2"/>
    </row>
  </sheetData>
  <sheetProtection/>
  <mergeCells count="27">
    <mergeCell ref="D26:F26"/>
    <mergeCell ref="D27:E27"/>
    <mergeCell ref="D16:E16"/>
    <mergeCell ref="F37:H37"/>
    <mergeCell ref="A37:C37"/>
    <mergeCell ref="B33:C33"/>
    <mergeCell ref="D31:E31"/>
    <mergeCell ref="D22:E22"/>
    <mergeCell ref="D19:E19"/>
    <mergeCell ref="B18:C18"/>
    <mergeCell ref="K9:L9"/>
    <mergeCell ref="G21:I21"/>
    <mergeCell ref="G27:H27"/>
    <mergeCell ref="G32:H32"/>
    <mergeCell ref="G26:I26"/>
    <mergeCell ref="G31:H31"/>
    <mergeCell ref="G29:H29"/>
    <mergeCell ref="G28:H28"/>
    <mergeCell ref="K22:L22"/>
    <mergeCell ref="B1:D1"/>
    <mergeCell ref="E1:F1"/>
    <mergeCell ref="B21:F21"/>
    <mergeCell ref="B24:C24"/>
    <mergeCell ref="B13:C13"/>
    <mergeCell ref="A2:F2"/>
    <mergeCell ref="D11:E11"/>
    <mergeCell ref="D12:E12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K37"/>
  <sheetViews>
    <sheetView view="pageBreakPreview" zoomScale="55" zoomScaleNormal="40" zoomScaleSheetLayoutView="55" zoomScalePageLayoutView="0" workbookViewId="0" topLeftCell="A2">
      <pane ySplit="3" topLeftCell="A23" activePane="bottomLeft" state="frozen"/>
      <selection pane="topLeft" activeCell="A2" sqref="A2"/>
      <selection pane="bottomLeft" activeCell="P18" sqref="P18"/>
    </sheetView>
  </sheetViews>
  <sheetFormatPr defaultColWidth="9.00390625" defaultRowHeight="12.75"/>
  <cols>
    <col min="1" max="1" width="7.375" style="1" customWidth="1"/>
    <col min="2" max="6" width="27.875" style="2" customWidth="1"/>
    <col min="7" max="9" width="37.00390625" style="2" customWidth="1"/>
    <col min="10" max="16384" width="9.125" style="6" customWidth="1"/>
  </cols>
  <sheetData>
    <row r="1" spans="1:10" ht="124.5" customHeight="1">
      <c r="A1" s="12"/>
      <c r="B1" s="184" t="s">
        <v>20</v>
      </c>
      <c r="C1" s="184"/>
      <c r="D1" s="184"/>
      <c r="E1" s="184"/>
      <c r="F1" s="184"/>
      <c r="G1" s="184"/>
      <c r="H1" s="182" t="s">
        <v>61</v>
      </c>
      <c r="I1" s="182"/>
      <c r="J1" s="26"/>
    </row>
    <row r="2" spans="1:9" ht="18">
      <c r="A2" s="183" t="str">
        <f>"РАСПИСАНИЕ  3  КУРСА  С  "&amp;TEXT(A4,"ДД. ММ. ГГГГ")&amp;" ПО  "&amp;TEXT(A4+5,"ДД. ММ. ГГГГ")</f>
        <v>РАСПИСАНИЕ  3  КУРСА  С  07. 03. 2022 ПО  12. 03. 2022</v>
      </c>
      <c r="B2" s="183"/>
      <c r="C2" s="183"/>
      <c r="D2" s="183"/>
      <c r="E2" s="183"/>
      <c r="F2" s="183"/>
      <c r="G2" s="183"/>
      <c r="H2" s="183"/>
      <c r="I2" s="183"/>
    </row>
    <row r="3" ht="13.5" thickBot="1"/>
    <row r="4" spans="1:9" ht="21" thickBot="1">
      <c r="A4" s="3">
        <f>'1 КУРС'!A4</f>
        <v>44627</v>
      </c>
      <c r="B4" s="32" t="s">
        <v>1</v>
      </c>
      <c r="C4" s="32" t="s">
        <v>30</v>
      </c>
      <c r="D4" s="32" t="s">
        <v>49</v>
      </c>
      <c r="E4" s="32" t="s">
        <v>23</v>
      </c>
      <c r="F4" s="32" t="s">
        <v>50</v>
      </c>
      <c r="G4" s="32" t="s">
        <v>12</v>
      </c>
      <c r="H4" s="32" t="s">
        <v>13</v>
      </c>
      <c r="I4" s="32" t="s">
        <v>35</v>
      </c>
    </row>
    <row r="5" spans="1:9" s="1" customFormat="1" ht="14.25" thickBot="1" thickTop="1">
      <c r="A5" s="27" t="s">
        <v>2</v>
      </c>
      <c r="B5" s="5">
        <f aca="true" t="shared" si="0" ref="B5:I5">$A$4</f>
        <v>44627</v>
      </c>
      <c r="C5" s="5">
        <f t="shared" si="0"/>
        <v>44627</v>
      </c>
      <c r="D5" s="5">
        <f t="shared" si="0"/>
        <v>44627</v>
      </c>
      <c r="E5" s="5">
        <f t="shared" si="0"/>
        <v>44627</v>
      </c>
      <c r="F5" s="5">
        <f t="shared" si="0"/>
        <v>44627</v>
      </c>
      <c r="G5" s="5">
        <f t="shared" si="0"/>
        <v>44627</v>
      </c>
      <c r="H5" s="5">
        <f t="shared" si="0"/>
        <v>44627</v>
      </c>
      <c r="I5" s="5">
        <f t="shared" si="0"/>
        <v>44627</v>
      </c>
    </row>
    <row r="6" spans="1:9" ht="60" customHeight="1" thickTop="1">
      <c r="A6" s="8" t="s">
        <v>0</v>
      </c>
      <c r="B6" s="36"/>
      <c r="C6" s="36"/>
      <c r="D6" s="33"/>
      <c r="E6" s="90"/>
      <c r="F6" s="90"/>
      <c r="G6" s="36"/>
      <c r="H6" s="36"/>
      <c r="I6" s="36"/>
    </row>
    <row r="7" spans="1:9" ht="50.25" customHeight="1">
      <c r="A7" s="8" t="s">
        <v>26</v>
      </c>
      <c r="B7" s="156"/>
      <c r="C7" s="156"/>
      <c r="D7" s="156"/>
      <c r="E7" s="156"/>
      <c r="F7" s="156"/>
      <c r="G7" s="9"/>
      <c r="H7" s="9"/>
      <c r="I7" s="9"/>
    </row>
    <row r="8" spans="1:9" s="17" customFormat="1" ht="60" customHeight="1">
      <c r="A8" s="8" t="s">
        <v>31</v>
      </c>
      <c r="B8" s="159"/>
      <c r="C8" s="34"/>
      <c r="D8" s="34"/>
      <c r="E8" s="159"/>
      <c r="F8" s="34"/>
      <c r="G8" s="176"/>
      <c r="H8" s="176"/>
      <c r="I8" s="176"/>
    </row>
    <row r="9" spans="1:9" s="15" customFormat="1" ht="60" customHeight="1" thickBot="1">
      <c r="A9" s="7" t="s">
        <v>27</v>
      </c>
      <c r="B9" s="157"/>
      <c r="C9" s="157"/>
      <c r="D9" s="157"/>
      <c r="E9" s="157"/>
      <c r="F9" s="157"/>
      <c r="G9" s="63"/>
      <c r="H9" s="63"/>
      <c r="I9" s="63"/>
    </row>
    <row r="10" spans="1:9" s="1" customFormat="1" ht="14.25" thickBot="1" thickTop="1">
      <c r="A10" s="27" t="s">
        <v>3</v>
      </c>
      <c r="B10" s="169">
        <f aca="true" t="shared" si="1" ref="B10:I10">$A$4+1</f>
        <v>44628</v>
      </c>
      <c r="C10" s="169">
        <f t="shared" si="1"/>
        <v>44628</v>
      </c>
      <c r="D10" s="169">
        <f t="shared" si="1"/>
        <v>44628</v>
      </c>
      <c r="E10" s="169">
        <f t="shared" si="1"/>
        <v>44628</v>
      </c>
      <c r="F10" s="169">
        <f t="shared" si="1"/>
        <v>44628</v>
      </c>
      <c r="G10" s="170">
        <f t="shared" si="1"/>
        <v>44628</v>
      </c>
      <c r="H10" s="169">
        <f t="shared" si="1"/>
        <v>44628</v>
      </c>
      <c r="I10" s="169">
        <f t="shared" si="1"/>
        <v>44628</v>
      </c>
    </row>
    <row r="11" spans="1:9" ht="60" customHeight="1" thickTop="1">
      <c r="A11" s="119" t="s">
        <v>0</v>
      </c>
      <c r="B11" s="33"/>
      <c r="C11" s="33"/>
      <c r="D11" s="36"/>
      <c r="E11" s="36"/>
      <c r="F11" s="36"/>
      <c r="G11" s="33" t="s">
        <v>133</v>
      </c>
      <c r="H11" s="33" t="s">
        <v>198</v>
      </c>
      <c r="I11" s="33" t="s">
        <v>109</v>
      </c>
    </row>
    <row r="12" spans="1:9" ht="60" customHeight="1">
      <c r="A12" s="119" t="s">
        <v>26</v>
      </c>
      <c r="B12" s="34"/>
      <c r="C12" s="34"/>
      <c r="D12" s="34"/>
      <c r="E12" s="34"/>
      <c r="F12" s="9"/>
      <c r="G12" s="34" t="s">
        <v>148</v>
      </c>
      <c r="H12" s="34" t="s">
        <v>101</v>
      </c>
      <c r="I12" s="34" t="s">
        <v>151</v>
      </c>
    </row>
    <row r="13" spans="1:9" ht="60" customHeight="1">
      <c r="A13" s="119" t="s">
        <v>31</v>
      </c>
      <c r="B13" s="34"/>
      <c r="C13" s="34"/>
      <c r="D13" s="34"/>
      <c r="E13" s="34"/>
      <c r="F13" s="34"/>
      <c r="G13" s="34" t="s">
        <v>179</v>
      </c>
      <c r="H13" s="34" t="s">
        <v>103</v>
      </c>
      <c r="I13" s="34" t="s">
        <v>149</v>
      </c>
    </row>
    <row r="14" spans="1:9" ht="60" customHeight="1" thickBot="1">
      <c r="A14" s="120" t="s">
        <v>27</v>
      </c>
      <c r="B14" s="147"/>
      <c r="C14" s="147"/>
      <c r="D14" s="147"/>
      <c r="E14" s="147"/>
      <c r="F14" s="147"/>
      <c r="G14" s="35" t="s">
        <v>153</v>
      </c>
      <c r="H14" s="35" t="s">
        <v>102</v>
      </c>
      <c r="I14" s="35" t="s">
        <v>105</v>
      </c>
    </row>
    <row r="15" spans="1:9" s="1" customFormat="1" ht="14.25" thickBot="1" thickTop="1">
      <c r="A15" s="27" t="s">
        <v>4</v>
      </c>
      <c r="B15" s="113">
        <f aca="true" t="shared" si="2" ref="B15:I15">$A$4+2</f>
        <v>44629</v>
      </c>
      <c r="C15" s="113">
        <f t="shared" si="2"/>
        <v>44629</v>
      </c>
      <c r="D15" s="113">
        <f t="shared" si="2"/>
        <v>44629</v>
      </c>
      <c r="E15" s="113">
        <f t="shared" si="2"/>
        <v>44629</v>
      </c>
      <c r="F15" s="113">
        <f t="shared" si="2"/>
        <v>44629</v>
      </c>
      <c r="G15" s="113">
        <f t="shared" si="2"/>
        <v>44629</v>
      </c>
      <c r="H15" s="24">
        <f t="shared" si="2"/>
        <v>44629</v>
      </c>
      <c r="I15" s="24">
        <f t="shared" si="2"/>
        <v>44629</v>
      </c>
    </row>
    <row r="16" spans="1:9" ht="60" customHeight="1" thickTop="1">
      <c r="A16" s="8" t="s">
        <v>0</v>
      </c>
      <c r="B16" s="77"/>
      <c r="C16" s="77"/>
      <c r="D16" s="77"/>
      <c r="E16" s="77"/>
      <c r="F16" s="77"/>
      <c r="G16" s="33" t="s">
        <v>133</v>
      </c>
      <c r="H16" s="163" t="s">
        <v>132</v>
      </c>
      <c r="I16" s="33" t="s">
        <v>154</v>
      </c>
    </row>
    <row r="17" spans="1:9" ht="60" customHeight="1">
      <c r="A17" s="8" t="s">
        <v>26</v>
      </c>
      <c r="B17" s="156"/>
      <c r="C17" s="156"/>
      <c r="D17" s="156"/>
      <c r="E17" s="156"/>
      <c r="F17" s="156"/>
      <c r="G17" s="34" t="s">
        <v>251</v>
      </c>
      <c r="H17" s="34" t="s">
        <v>104</v>
      </c>
      <c r="I17" s="34" t="s">
        <v>132</v>
      </c>
    </row>
    <row r="18" spans="1:9" ht="60" customHeight="1">
      <c r="A18" s="8" t="s">
        <v>31</v>
      </c>
      <c r="B18" s="156"/>
      <c r="C18" s="156"/>
      <c r="D18" s="156"/>
      <c r="E18" s="156"/>
      <c r="F18" s="156"/>
      <c r="G18" s="162" t="s">
        <v>252</v>
      </c>
      <c r="H18" s="34" t="s">
        <v>231</v>
      </c>
      <c r="I18" s="162" t="s">
        <v>156</v>
      </c>
    </row>
    <row r="19" spans="1:9" ht="60" customHeight="1" thickBot="1">
      <c r="A19" s="7" t="s">
        <v>27</v>
      </c>
      <c r="B19" s="157"/>
      <c r="C19" s="157"/>
      <c r="D19" s="157"/>
      <c r="E19" s="157"/>
      <c r="F19" s="157"/>
      <c r="G19" s="35" t="s">
        <v>157</v>
      </c>
      <c r="H19" s="35" t="s">
        <v>205</v>
      </c>
      <c r="I19" s="35" t="s">
        <v>209</v>
      </c>
    </row>
    <row r="20" spans="1:9" s="1" customFormat="1" ht="14.25" thickBot="1" thickTop="1">
      <c r="A20" s="27" t="s">
        <v>5</v>
      </c>
      <c r="B20" s="24">
        <f aca="true" t="shared" si="3" ref="B20:I20">$A$4+3</f>
        <v>44630</v>
      </c>
      <c r="C20" s="24">
        <f t="shared" si="3"/>
        <v>44630</v>
      </c>
      <c r="D20" s="24">
        <f t="shared" si="3"/>
        <v>44630</v>
      </c>
      <c r="E20" s="24">
        <f t="shared" si="3"/>
        <v>44630</v>
      </c>
      <c r="F20" s="24">
        <f t="shared" si="3"/>
        <v>44630</v>
      </c>
      <c r="G20" s="25">
        <f t="shared" si="3"/>
        <v>44630</v>
      </c>
      <c r="H20" s="24">
        <f t="shared" si="3"/>
        <v>44630</v>
      </c>
      <c r="I20" s="24">
        <f t="shared" si="3"/>
        <v>44630</v>
      </c>
    </row>
    <row r="21" spans="1:9" ht="60" customHeight="1" thickTop="1">
      <c r="A21" s="8" t="s">
        <v>0</v>
      </c>
      <c r="B21" s="90"/>
      <c r="C21" s="90"/>
      <c r="D21" s="90"/>
      <c r="E21" s="90"/>
      <c r="F21" s="90"/>
      <c r="G21" s="179" t="s">
        <v>99</v>
      </c>
      <c r="H21" s="179"/>
      <c r="I21" s="33" t="s">
        <v>110</v>
      </c>
    </row>
    <row r="22" spans="1:9" ht="60" customHeight="1">
      <c r="A22" s="8" t="s">
        <v>26</v>
      </c>
      <c r="B22" s="156"/>
      <c r="C22" s="156"/>
      <c r="D22" s="156"/>
      <c r="E22" s="156"/>
      <c r="F22" s="156"/>
      <c r="G22" s="34" t="s">
        <v>100</v>
      </c>
      <c r="H22" s="34" t="s">
        <v>128</v>
      </c>
      <c r="I22" s="34" t="s">
        <v>213</v>
      </c>
    </row>
    <row r="23" spans="1:9" ht="60" customHeight="1">
      <c r="A23" s="8" t="s">
        <v>31</v>
      </c>
      <c r="B23" s="159"/>
      <c r="C23" s="34"/>
      <c r="D23" s="34"/>
      <c r="E23" s="159"/>
      <c r="F23" s="141"/>
      <c r="G23" s="198" t="s">
        <v>59</v>
      </c>
      <c r="H23" s="199"/>
      <c r="I23" s="198"/>
    </row>
    <row r="24" spans="1:9" ht="65.25" customHeight="1" thickBot="1">
      <c r="A24" s="7" t="s">
        <v>27</v>
      </c>
      <c r="B24" s="86"/>
      <c r="C24" s="86"/>
      <c r="D24" s="86"/>
      <c r="E24" s="86"/>
      <c r="F24" s="86"/>
      <c r="G24" s="35" t="s">
        <v>237</v>
      </c>
      <c r="H24" s="35" t="s">
        <v>215</v>
      </c>
      <c r="I24" s="35" t="s">
        <v>106</v>
      </c>
    </row>
    <row r="25" spans="1:9" s="1" customFormat="1" ht="14.25" thickBot="1" thickTop="1">
      <c r="A25" s="27" t="s">
        <v>6</v>
      </c>
      <c r="B25" s="24">
        <f aca="true" t="shared" si="4" ref="B25:I25">$A$4+4</f>
        <v>44631</v>
      </c>
      <c r="C25" s="24">
        <f t="shared" si="4"/>
        <v>44631</v>
      </c>
      <c r="D25" s="24">
        <f t="shared" si="4"/>
        <v>44631</v>
      </c>
      <c r="E25" s="24">
        <f t="shared" si="4"/>
        <v>44631</v>
      </c>
      <c r="F25" s="24">
        <f t="shared" si="4"/>
        <v>44631</v>
      </c>
      <c r="G25" s="25">
        <f t="shared" si="4"/>
        <v>44631</v>
      </c>
      <c r="H25" s="24">
        <f t="shared" si="4"/>
        <v>44631</v>
      </c>
      <c r="I25" s="24">
        <f t="shared" si="4"/>
        <v>44631</v>
      </c>
    </row>
    <row r="26" spans="1:9" ht="60" customHeight="1" thickTop="1">
      <c r="A26" s="8" t="s">
        <v>0</v>
      </c>
      <c r="B26" s="33"/>
      <c r="C26" s="33"/>
      <c r="D26" s="33"/>
      <c r="E26" s="33"/>
      <c r="F26" s="33"/>
      <c r="G26" s="179" t="s">
        <v>167</v>
      </c>
      <c r="H26" s="179"/>
      <c r="I26" s="33" t="s">
        <v>107</v>
      </c>
    </row>
    <row r="27" spans="1:9" ht="60" customHeight="1">
      <c r="A27" s="8" t="s">
        <v>26</v>
      </c>
      <c r="B27" s="34"/>
      <c r="C27" s="34"/>
      <c r="D27" s="34"/>
      <c r="E27" s="34"/>
      <c r="F27" s="34"/>
      <c r="G27" s="34" t="s">
        <v>168</v>
      </c>
      <c r="H27" s="34" t="s">
        <v>146</v>
      </c>
      <c r="I27" s="34" t="s">
        <v>240</v>
      </c>
    </row>
    <row r="28" spans="1:9" ht="60" customHeight="1">
      <c r="A28" s="8" t="s">
        <v>31</v>
      </c>
      <c r="B28" s="158"/>
      <c r="C28" s="158"/>
      <c r="D28" s="158"/>
      <c r="E28" s="158"/>
      <c r="F28" s="158"/>
      <c r="G28" s="34" t="s">
        <v>175</v>
      </c>
      <c r="H28" s="34" t="s">
        <v>204</v>
      </c>
      <c r="I28" s="172" t="s">
        <v>223</v>
      </c>
    </row>
    <row r="29" spans="1:9" ht="60" customHeight="1" thickBot="1">
      <c r="A29" s="7" t="s">
        <v>27</v>
      </c>
      <c r="B29" s="21"/>
      <c r="C29" s="21"/>
      <c r="D29" s="21"/>
      <c r="E29" s="35"/>
      <c r="F29" s="35"/>
      <c r="G29" s="189" t="s">
        <v>221</v>
      </c>
      <c r="H29" s="200"/>
      <c r="I29" s="200"/>
    </row>
    <row r="30" spans="1:9" s="1" customFormat="1" ht="14.25" thickBot="1" thickTop="1">
      <c r="A30" s="27" t="s">
        <v>7</v>
      </c>
      <c r="B30" s="24">
        <f aca="true" t="shared" si="5" ref="B30:I30">$A$4+5</f>
        <v>44632</v>
      </c>
      <c r="C30" s="24">
        <f t="shared" si="5"/>
        <v>44632</v>
      </c>
      <c r="D30" s="24">
        <f t="shared" si="5"/>
        <v>44632</v>
      </c>
      <c r="E30" s="24">
        <f t="shared" si="5"/>
        <v>44632</v>
      </c>
      <c r="F30" s="24">
        <f t="shared" si="5"/>
        <v>44632</v>
      </c>
      <c r="G30" s="25">
        <f t="shared" si="5"/>
        <v>44632</v>
      </c>
      <c r="H30" s="24">
        <f t="shared" si="5"/>
        <v>44632</v>
      </c>
      <c r="I30" s="24">
        <f t="shared" si="5"/>
        <v>44632</v>
      </c>
    </row>
    <row r="31" spans="1:9" ht="60" customHeight="1" thickTop="1">
      <c r="A31" s="8" t="s">
        <v>0</v>
      </c>
      <c r="B31" s="33"/>
      <c r="C31" s="33"/>
      <c r="D31" s="33"/>
      <c r="E31" s="33"/>
      <c r="F31" s="33"/>
      <c r="G31" s="33" t="s">
        <v>200</v>
      </c>
      <c r="H31" s="162" t="s">
        <v>197</v>
      </c>
      <c r="I31" s="36"/>
    </row>
    <row r="32" spans="1:9" ht="60" customHeight="1">
      <c r="A32" s="8" t="s">
        <v>26</v>
      </c>
      <c r="B32" s="34"/>
      <c r="C32" s="34"/>
      <c r="D32" s="34"/>
      <c r="E32" s="34"/>
      <c r="F32" s="34"/>
      <c r="G32" s="34" t="s">
        <v>201</v>
      </c>
      <c r="H32" s="34" t="s">
        <v>194</v>
      </c>
      <c r="I32" s="34" t="s">
        <v>111</v>
      </c>
    </row>
    <row r="33" spans="1:9" ht="60" customHeight="1">
      <c r="A33" s="8" t="s">
        <v>31</v>
      </c>
      <c r="B33" s="34"/>
      <c r="C33" s="34"/>
      <c r="D33" s="34"/>
      <c r="E33" s="34"/>
      <c r="F33" s="34"/>
      <c r="G33" s="161"/>
      <c r="H33" s="34" t="s">
        <v>245</v>
      </c>
      <c r="I33" s="34" t="s">
        <v>112</v>
      </c>
    </row>
    <row r="34" spans="1:9" ht="60" customHeight="1" thickBot="1">
      <c r="A34" s="7" t="s">
        <v>27</v>
      </c>
      <c r="B34" s="35"/>
      <c r="C34" s="35"/>
      <c r="D34" s="35"/>
      <c r="E34" s="35"/>
      <c r="F34" s="35"/>
      <c r="G34" s="168"/>
      <c r="H34" s="168"/>
      <c r="I34" s="168"/>
    </row>
    <row r="35" spans="1:9" s="1" customFormat="1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1" ht="20.25">
      <c r="A37" s="197" t="str">
        <f>'1 КУРС'!A37:C37</f>
        <v>ДЕКАН</v>
      </c>
      <c r="B37" s="197"/>
      <c r="C37" s="197"/>
      <c r="D37" s="11"/>
      <c r="I37" s="31" t="str">
        <f>'1 КУРС'!F37</f>
        <v>О.А. КОТЛОВСКИЙ</v>
      </c>
      <c r="K37" s="2"/>
    </row>
  </sheetData>
  <sheetProtection/>
  <mergeCells count="8">
    <mergeCell ref="G26:H26"/>
    <mergeCell ref="A37:C37"/>
    <mergeCell ref="B1:G1"/>
    <mergeCell ref="G23:I23"/>
    <mergeCell ref="H1:I1"/>
    <mergeCell ref="A2:I2"/>
    <mergeCell ref="G29:I29"/>
    <mergeCell ref="G21:H21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T37"/>
  <sheetViews>
    <sheetView view="pageBreakPreview" zoomScale="55" zoomScaleNormal="40" zoomScaleSheetLayoutView="55" zoomScalePageLayoutView="0" workbookViewId="0" topLeftCell="A4">
      <selection activeCell="D14" sqref="D14"/>
    </sheetView>
  </sheetViews>
  <sheetFormatPr defaultColWidth="9.00390625" defaultRowHeight="12.75"/>
  <cols>
    <col min="1" max="1" width="7.375" style="1" customWidth="1"/>
    <col min="2" max="8" width="35.875" style="2" customWidth="1"/>
    <col min="9" max="9" width="26.25390625" style="2" hidden="1" customWidth="1"/>
    <col min="10" max="10" width="6.75390625" style="1" customWidth="1"/>
    <col min="11" max="16384" width="9.125" style="1" customWidth="1"/>
  </cols>
  <sheetData>
    <row r="1" spans="1:9" s="6" customFormat="1" ht="121.5" customHeight="1">
      <c r="A1" s="12"/>
      <c r="B1" s="184" t="s">
        <v>20</v>
      </c>
      <c r="C1" s="184"/>
      <c r="D1" s="184"/>
      <c r="E1" s="184"/>
      <c r="G1" s="201" t="s">
        <v>61</v>
      </c>
      <c r="H1" s="201"/>
      <c r="I1" s="46"/>
    </row>
    <row r="2" spans="1:9" ht="18">
      <c r="A2" s="183" t="str">
        <f>"РАСПИСАНИЕ  4 и 5  КУРСОВ  С  "&amp;TEXT(A4,"ДД. ММ. ГГГГ")&amp;" ПО  "&amp;TEXT(A4+5,"ДД. ММ. ГГГГ")</f>
        <v>РАСПИСАНИЕ  4 и 5  КУРСОВ  С  07. 03. 2022 ПО  12. 03. 2022</v>
      </c>
      <c r="B2" s="183"/>
      <c r="C2" s="183"/>
      <c r="D2" s="183"/>
      <c r="E2" s="183"/>
      <c r="F2" s="183"/>
      <c r="G2" s="45"/>
      <c r="H2" s="45"/>
      <c r="I2" s="45"/>
    </row>
    <row r="3" ht="13.5" thickBot="1"/>
    <row r="4" spans="1:9" ht="21" thickBot="1">
      <c r="A4" s="3">
        <f>'1 КУРС'!A4</f>
        <v>44627</v>
      </c>
      <c r="B4" s="32" t="s">
        <v>14</v>
      </c>
      <c r="C4" s="32" t="s">
        <v>51</v>
      </c>
      <c r="D4" s="32" t="s">
        <v>24</v>
      </c>
      <c r="E4" s="32" t="s">
        <v>15</v>
      </c>
      <c r="F4" s="32" t="s">
        <v>16</v>
      </c>
      <c r="G4" s="32" t="s">
        <v>36</v>
      </c>
      <c r="H4" s="32" t="s">
        <v>38</v>
      </c>
      <c r="I4" s="32" t="s">
        <v>25</v>
      </c>
    </row>
    <row r="5" spans="1:9" ht="14.25" thickBot="1" thickTop="1">
      <c r="A5" s="27" t="s">
        <v>2</v>
      </c>
      <c r="B5" s="5">
        <f aca="true" t="shared" si="0" ref="B5:I5">$A$4</f>
        <v>44627</v>
      </c>
      <c r="C5" s="5">
        <f t="shared" si="0"/>
        <v>44627</v>
      </c>
      <c r="D5" s="5">
        <f t="shared" si="0"/>
        <v>44627</v>
      </c>
      <c r="E5" s="5">
        <f t="shared" si="0"/>
        <v>44627</v>
      </c>
      <c r="F5" s="5">
        <f t="shared" si="0"/>
        <v>44627</v>
      </c>
      <c r="G5" s="5">
        <f t="shared" si="0"/>
        <v>44627</v>
      </c>
      <c r="H5" s="5">
        <f t="shared" si="0"/>
        <v>44627</v>
      </c>
      <c r="I5" s="5">
        <f t="shared" si="0"/>
        <v>44627</v>
      </c>
    </row>
    <row r="6" spans="1:9" s="6" customFormat="1" ht="60" customHeight="1" thickTop="1">
      <c r="A6" s="8" t="s">
        <v>0</v>
      </c>
      <c r="B6" s="33"/>
      <c r="C6" s="33"/>
      <c r="D6" s="33"/>
      <c r="E6" s="155"/>
      <c r="F6" s="155"/>
      <c r="G6" s="155"/>
      <c r="H6" s="33"/>
      <c r="I6" s="48"/>
    </row>
    <row r="7" spans="1:9" s="6" customFormat="1" ht="60" customHeight="1">
      <c r="A7" s="8" t="s">
        <v>26</v>
      </c>
      <c r="B7" s="34"/>
      <c r="C7" s="34"/>
      <c r="D7" s="47"/>
      <c r="E7" s="47"/>
      <c r="F7" s="34"/>
      <c r="G7" s="34"/>
      <c r="H7" s="34"/>
      <c r="I7" s="47"/>
    </row>
    <row r="8" spans="1:19" s="6" customFormat="1" ht="60" customHeight="1">
      <c r="A8" s="8" t="s">
        <v>31</v>
      </c>
      <c r="B8" s="34"/>
      <c r="C8" s="34"/>
      <c r="D8" s="47"/>
      <c r="E8" s="47"/>
      <c r="F8" s="34"/>
      <c r="G8" s="34"/>
      <c r="H8" s="9"/>
      <c r="I8" s="10"/>
      <c r="S8" s="134"/>
    </row>
    <row r="9" spans="1:9" ht="60" customHeight="1" thickBot="1">
      <c r="A9" s="7" t="s">
        <v>27</v>
      </c>
      <c r="B9" s="35"/>
      <c r="C9" s="35"/>
      <c r="D9" s="35" t="s">
        <v>138</v>
      </c>
      <c r="E9" s="35"/>
      <c r="F9" s="35"/>
      <c r="G9" s="35"/>
      <c r="H9" s="22"/>
      <c r="I9" s="21"/>
    </row>
    <row r="10" spans="1:9" ht="14.25" thickBot="1" thickTop="1">
      <c r="A10" s="27" t="s">
        <v>3</v>
      </c>
      <c r="B10" s="5">
        <f aca="true" t="shared" si="1" ref="B10:G10">$A$4+1</f>
        <v>44628</v>
      </c>
      <c r="C10" s="5">
        <f t="shared" si="1"/>
        <v>44628</v>
      </c>
      <c r="D10" s="5">
        <f t="shared" si="1"/>
        <v>44628</v>
      </c>
      <c r="E10" s="5">
        <f t="shared" si="1"/>
        <v>44628</v>
      </c>
      <c r="F10" s="5">
        <f t="shared" si="1"/>
        <v>44628</v>
      </c>
      <c r="G10" s="5">
        <f t="shared" si="1"/>
        <v>44628</v>
      </c>
      <c r="H10" s="5">
        <f>$A$4+1</f>
        <v>44628</v>
      </c>
      <c r="I10" s="5">
        <f>$A$4+1</f>
        <v>44628</v>
      </c>
    </row>
    <row r="11" spans="1:9" ht="60" customHeight="1" thickTop="1">
      <c r="A11" s="8" t="s">
        <v>0</v>
      </c>
      <c r="B11" s="90"/>
      <c r="C11" s="90"/>
      <c r="E11" s="90"/>
      <c r="F11" s="90"/>
      <c r="G11" s="90"/>
      <c r="H11" s="33"/>
      <c r="I11" s="48"/>
    </row>
    <row r="12" spans="1:9" ht="60" customHeight="1">
      <c r="A12" s="8" t="s">
        <v>26</v>
      </c>
      <c r="B12" s="156"/>
      <c r="C12" s="156"/>
      <c r="D12" s="34" t="s">
        <v>116</v>
      </c>
      <c r="F12" s="156"/>
      <c r="G12" s="34"/>
      <c r="H12" s="34"/>
      <c r="I12" s="47"/>
    </row>
    <row r="13" spans="1:9" ht="60" customHeight="1">
      <c r="A13" s="8" t="s">
        <v>31</v>
      </c>
      <c r="B13" s="156"/>
      <c r="C13" s="156"/>
      <c r="D13" s="34" t="s">
        <v>233</v>
      </c>
      <c r="E13" s="156"/>
      <c r="F13" s="156"/>
      <c r="G13" s="156"/>
      <c r="H13" s="34"/>
      <c r="I13" s="10"/>
    </row>
    <row r="14" spans="1:9" ht="60" customHeight="1" thickBot="1">
      <c r="A14" s="7" t="s">
        <v>27</v>
      </c>
      <c r="B14" s="157"/>
      <c r="C14" s="157"/>
      <c r="D14" s="162" t="s">
        <v>119</v>
      </c>
      <c r="F14" s="35"/>
      <c r="G14" s="35"/>
      <c r="H14" s="35"/>
      <c r="I14" s="21"/>
    </row>
    <row r="15" spans="1:9" ht="14.25" thickBot="1" thickTop="1">
      <c r="A15" s="27" t="s">
        <v>4</v>
      </c>
      <c r="B15" s="5">
        <f aca="true" t="shared" si="2" ref="B15:I15">$A$4+2</f>
        <v>44629</v>
      </c>
      <c r="C15" s="5">
        <f t="shared" si="2"/>
        <v>44629</v>
      </c>
      <c r="D15" s="5">
        <f t="shared" si="2"/>
        <v>44629</v>
      </c>
      <c r="E15" s="5">
        <f t="shared" si="2"/>
        <v>44629</v>
      </c>
      <c r="F15" s="5">
        <f t="shared" si="2"/>
        <v>44629</v>
      </c>
      <c r="G15" s="5">
        <f t="shared" si="2"/>
        <v>44629</v>
      </c>
      <c r="H15" s="5">
        <f t="shared" si="2"/>
        <v>44629</v>
      </c>
      <c r="I15" s="5">
        <f t="shared" si="2"/>
        <v>44629</v>
      </c>
    </row>
    <row r="16" spans="1:9" ht="60" customHeight="1" thickTop="1">
      <c r="A16" s="8" t="s">
        <v>0</v>
      </c>
      <c r="B16" s="33"/>
      <c r="C16" s="33"/>
      <c r="D16" s="33" t="s">
        <v>235</v>
      </c>
      <c r="E16" s="33"/>
      <c r="F16" s="33"/>
      <c r="G16" s="33"/>
      <c r="H16" s="33"/>
      <c r="I16" s="48"/>
    </row>
    <row r="17" spans="1:9" ht="60" customHeight="1">
      <c r="A17" s="8" t="s">
        <v>26</v>
      </c>
      <c r="B17" s="34"/>
      <c r="C17" s="34"/>
      <c r="D17" s="34" t="s">
        <v>232</v>
      </c>
      <c r="E17" s="34"/>
      <c r="F17" s="34"/>
      <c r="G17" s="34"/>
      <c r="H17" s="34"/>
      <c r="I17" s="47"/>
    </row>
    <row r="18" spans="1:20" ht="60" customHeight="1">
      <c r="A18" s="8" t="s">
        <v>31</v>
      </c>
      <c r="B18" s="34"/>
      <c r="C18" s="34"/>
      <c r="D18" s="34" t="s">
        <v>117</v>
      </c>
      <c r="F18" s="34"/>
      <c r="G18" s="34"/>
      <c r="H18" s="34"/>
      <c r="I18" s="10"/>
      <c r="T18" s="1" t="s">
        <v>46</v>
      </c>
    </row>
    <row r="19" spans="1:9" ht="60" customHeight="1" thickBot="1">
      <c r="A19" s="7" t="s">
        <v>27</v>
      </c>
      <c r="B19" s="35"/>
      <c r="C19" s="35"/>
      <c r="D19" s="35" t="s">
        <v>234</v>
      </c>
      <c r="E19" s="35"/>
      <c r="F19" s="35"/>
      <c r="G19" s="35"/>
      <c r="H19" s="35"/>
      <c r="I19" s="21"/>
    </row>
    <row r="20" spans="1:9" ht="14.25" thickBot="1" thickTop="1">
      <c r="A20" s="27" t="s">
        <v>5</v>
      </c>
      <c r="B20" s="5">
        <f aca="true" t="shared" si="3" ref="B20:G20">$A$4+3</f>
        <v>44630</v>
      </c>
      <c r="C20" s="5">
        <f t="shared" si="3"/>
        <v>44630</v>
      </c>
      <c r="D20" s="5">
        <f t="shared" si="3"/>
        <v>44630</v>
      </c>
      <c r="E20" s="5">
        <f t="shared" si="3"/>
        <v>44630</v>
      </c>
      <c r="F20" s="5">
        <f t="shared" si="3"/>
        <v>44630</v>
      </c>
      <c r="G20" s="5">
        <f t="shared" si="3"/>
        <v>44630</v>
      </c>
      <c r="H20" s="5">
        <f>$A$4+3</f>
        <v>44630</v>
      </c>
      <c r="I20" s="5">
        <f>$A$4+3</f>
        <v>44630</v>
      </c>
    </row>
    <row r="21" spans="1:9" ht="60" customHeight="1" thickTop="1">
      <c r="A21" s="8" t="s">
        <v>0</v>
      </c>
      <c r="B21" s="33"/>
      <c r="C21" s="33"/>
      <c r="D21" s="34" t="s">
        <v>115</v>
      </c>
      <c r="E21" s="36"/>
      <c r="F21" s="33"/>
      <c r="G21" s="36"/>
      <c r="H21" s="33"/>
      <c r="I21" s="48"/>
    </row>
    <row r="22" spans="1:9" ht="60" customHeight="1">
      <c r="A22" s="8" t="s">
        <v>26</v>
      </c>
      <c r="B22" s="34"/>
      <c r="C22" s="34"/>
      <c r="D22" s="34" t="s">
        <v>120</v>
      </c>
      <c r="E22" s="34"/>
      <c r="F22" s="34"/>
      <c r="G22" s="34"/>
      <c r="H22" s="34"/>
      <c r="I22" s="47"/>
    </row>
    <row r="23" spans="1:9" ht="60" customHeight="1">
      <c r="A23" s="8" t="s">
        <v>31</v>
      </c>
      <c r="B23" s="34"/>
      <c r="C23" s="34"/>
      <c r="D23" s="34" t="s">
        <v>116</v>
      </c>
      <c r="E23" s="9"/>
      <c r="F23" s="34"/>
      <c r="G23" s="34"/>
      <c r="H23" s="9"/>
      <c r="I23" s="10"/>
    </row>
    <row r="24" spans="1:9" ht="60" customHeight="1" thickBot="1">
      <c r="A24" s="7" t="s">
        <v>27</v>
      </c>
      <c r="B24" s="35"/>
      <c r="C24" s="35"/>
      <c r="D24" s="35" t="s">
        <v>239</v>
      </c>
      <c r="E24" s="35"/>
      <c r="F24" s="21"/>
      <c r="G24" s="35"/>
      <c r="H24" s="21"/>
      <c r="I24" s="21"/>
    </row>
    <row r="25" spans="1:9" ht="14.25" thickBot="1" thickTop="1">
      <c r="A25" s="27" t="s">
        <v>6</v>
      </c>
      <c r="B25" s="24">
        <f aca="true" t="shared" si="4" ref="B25:G25">$A$4+4</f>
        <v>44631</v>
      </c>
      <c r="C25" s="24">
        <f t="shared" si="4"/>
        <v>44631</v>
      </c>
      <c r="D25" s="24">
        <f t="shared" si="4"/>
        <v>44631</v>
      </c>
      <c r="E25" s="24">
        <f t="shared" si="4"/>
        <v>44631</v>
      </c>
      <c r="F25" s="24">
        <f t="shared" si="4"/>
        <v>44631</v>
      </c>
      <c r="G25" s="24">
        <f t="shared" si="4"/>
        <v>44631</v>
      </c>
      <c r="H25" s="24">
        <f>$A$4+4</f>
        <v>44631</v>
      </c>
      <c r="I25" s="5">
        <f>$A$4+4</f>
        <v>44631</v>
      </c>
    </row>
    <row r="26" spans="1:9" ht="60" customHeight="1" thickTop="1">
      <c r="A26" s="8" t="s">
        <v>0</v>
      </c>
      <c r="B26" s="33"/>
      <c r="C26" s="33"/>
      <c r="D26" s="33" t="s">
        <v>118</v>
      </c>
      <c r="E26" s="33"/>
      <c r="F26" s="33"/>
      <c r="G26" s="33"/>
      <c r="H26" s="33"/>
      <c r="I26" s="48"/>
    </row>
    <row r="27" spans="1:9" ht="60" customHeight="1">
      <c r="A27" s="8" t="s">
        <v>26</v>
      </c>
      <c r="B27" s="34"/>
      <c r="C27" s="34"/>
      <c r="D27" s="34" t="s">
        <v>121</v>
      </c>
      <c r="E27" s="9"/>
      <c r="F27" s="34"/>
      <c r="G27" s="34"/>
      <c r="H27" s="34"/>
      <c r="I27" s="47"/>
    </row>
    <row r="28" spans="1:9" ht="60" customHeight="1">
      <c r="A28" s="8" t="s">
        <v>31</v>
      </c>
      <c r="B28" s="34"/>
      <c r="C28" s="34"/>
      <c r="D28" s="34" t="s">
        <v>113</v>
      </c>
      <c r="E28" s="34"/>
      <c r="F28" s="34"/>
      <c r="G28" s="34"/>
      <c r="H28" s="34"/>
      <c r="I28" s="10"/>
    </row>
    <row r="29" spans="1:9" ht="60" customHeight="1" thickBot="1">
      <c r="A29" s="7" t="s">
        <v>27</v>
      </c>
      <c r="B29" s="21"/>
      <c r="C29" s="21"/>
      <c r="D29" s="35" t="s">
        <v>114</v>
      </c>
      <c r="E29" s="21"/>
      <c r="F29" s="35"/>
      <c r="G29" s="35"/>
      <c r="H29" s="21"/>
      <c r="I29" s="21"/>
    </row>
    <row r="30" spans="1:9" ht="14.25" thickBot="1" thickTop="1">
      <c r="A30" s="27" t="s">
        <v>7</v>
      </c>
      <c r="B30" s="24">
        <f aca="true" t="shared" si="5" ref="B30:G30">$A$4+5</f>
        <v>44632</v>
      </c>
      <c r="C30" s="24">
        <f t="shared" si="5"/>
        <v>44632</v>
      </c>
      <c r="D30" s="24">
        <f t="shared" si="5"/>
        <v>44632</v>
      </c>
      <c r="E30" s="24">
        <f t="shared" si="5"/>
        <v>44632</v>
      </c>
      <c r="F30" s="24">
        <f>$A$4+5</f>
        <v>44632</v>
      </c>
      <c r="G30" s="24">
        <f t="shared" si="5"/>
        <v>44632</v>
      </c>
      <c r="H30" s="24">
        <f>$A$4+5</f>
        <v>44632</v>
      </c>
      <c r="I30" s="24">
        <f>$A$4+5</f>
        <v>44632</v>
      </c>
    </row>
    <row r="31" spans="1:9" ht="60" customHeight="1" thickTop="1">
      <c r="A31" s="8" t="s">
        <v>0</v>
      </c>
      <c r="B31" s="36"/>
      <c r="C31" s="36"/>
      <c r="D31" s="36"/>
      <c r="E31" s="36"/>
      <c r="F31" s="33"/>
      <c r="G31" s="33"/>
      <c r="H31" s="48"/>
      <c r="I31" s="48"/>
    </row>
    <row r="32" spans="1:9" ht="60" customHeight="1">
      <c r="A32" s="8" t="s">
        <v>26</v>
      </c>
      <c r="B32" s="9"/>
      <c r="C32" s="34"/>
      <c r="D32" s="34"/>
      <c r="E32" s="34"/>
      <c r="F32" s="133"/>
      <c r="G32" s="34"/>
      <c r="H32" s="47"/>
      <c r="I32" s="47"/>
    </row>
    <row r="33" spans="1:9" ht="60" customHeight="1">
      <c r="A33" s="8" t="s">
        <v>31</v>
      </c>
      <c r="B33" s="34"/>
      <c r="C33" s="34"/>
      <c r="D33" s="9"/>
      <c r="E33" s="9"/>
      <c r="F33" s="9"/>
      <c r="G33" s="34"/>
      <c r="H33" s="10"/>
      <c r="I33" s="10"/>
    </row>
    <row r="34" spans="1:9" ht="60" customHeight="1" thickBot="1">
      <c r="A34" s="7" t="s">
        <v>27</v>
      </c>
      <c r="B34" s="35"/>
      <c r="C34" s="35"/>
      <c r="D34" s="21"/>
      <c r="E34" s="21"/>
      <c r="F34" s="21"/>
      <c r="G34" s="35"/>
      <c r="H34" s="22"/>
      <c r="I34" s="21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0" s="6" customFormat="1" ht="20.25">
      <c r="A37" s="197" t="str">
        <f>'1 КУРС'!A37:C37</f>
        <v>ДЕКАН</v>
      </c>
      <c r="B37" s="197"/>
      <c r="C37" s="197"/>
      <c r="D37" s="197"/>
      <c r="E37" s="2"/>
      <c r="H37" s="31" t="str">
        <f>'1 КУРС'!F37</f>
        <v>О.А. КОТЛОВСКИЙ</v>
      </c>
      <c r="J37" s="11"/>
    </row>
  </sheetData>
  <sheetProtection/>
  <mergeCells count="4">
    <mergeCell ref="A37:D37"/>
    <mergeCell ref="A2:F2"/>
    <mergeCell ref="B1:E1"/>
    <mergeCell ref="G1:H1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37"/>
  <sheetViews>
    <sheetView tabSelected="1" view="pageBreakPreview" zoomScale="55" zoomScaleNormal="40" zoomScaleSheetLayoutView="55" zoomScalePageLayoutView="0" workbookViewId="0" topLeftCell="A8">
      <selection activeCell="V13" sqref="V13"/>
    </sheetView>
  </sheetViews>
  <sheetFormatPr defaultColWidth="9.00390625" defaultRowHeight="12.75"/>
  <cols>
    <col min="1" max="1" width="17.625" style="37" customWidth="1"/>
    <col min="2" max="3" width="87.25390625" style="2" customWidth="1"/>
    <col min="4" max="4" width="63.125" style="2" hidden="1" customWidth="1"/>
    <col min="5" max="5" width="52.625" style="2" hidden="1" customWidth="1"/>
    <col min="6" max="6" width="33.375" style="2" hidden="1" customWidth="1"/>
    <col min="7" max="8" width="34.375" style="2" hidden="1" customWidth="1"/>
    <col min="9" max="16384" width="9.125" style="6" customWidth="1"/>
  </cols>
  <sheetData>
    <row r="1" spans="1:9" ht="147" customHeight="1">
      <c r="A1" s="202" t="s">
        <v>28</v>
      </c>
      <c r="B1" s="202"/>
      <c r="C1" s="66" t="s">
        <v>61</v>
      </c>
      <c r="H1" s="67"/>
      <c r="I1" s="26"/>
    </row>
    <row r="2" spans="2:7" s="30" customFormat="1" ht="26.25">
      <c r="B2" s="68" t="str">
        <f>"РАСПИСАНИЕ 1-2 КУРСА   С  "&amp;TEXT(A4,"ДД. ММ. ГГГГ")&amp;" ПО  "&amp;TEXT(A4+5,"ДД. ММ. ГГГГ")</f>
        <v>РАСПИСАНИЕ 1-2 КУРСА   С  07. 03. 2022 ПО  12. 03. 2022</v>
      </c>
      <c r="C2" s="68"/>
      <c r="D2" s="69"/>
      <c r="F2" s="68"/>
      <c r="G2" s="68"/>
    </row>
    <row r="4" spans="1:8" s="42" customFormat="1" ht="28.5" customHeight="1" thickBot="1">
      <c r="A4" s="44">
        <f>'1 КУРС'!A4</f>
        <v>44627</v>
      </c>
      <c r="B4" s="43" t="s">
        <v>42</v>
      </c>
      <c r="C4" s="43" t="s">
        <v>44</v>
      </c>
      <c r="D4" s="43" t="s">
        <v>44</v>
      </c>
      <c r="E4" s="43" t="s">
        <v>40</v>
      </c>
      <c r="F4" s="43" t="s">
        <v>39</v>
      </c>
      <c r="G4" s="43" t="s">
        <v>41</v>
      </c>
      <c r="H4" s="43" t="s">
        <v>40</v>
      </c>
    </row>
    <row r="5" spans="1:8" s="11" customFormat="1" ht="21.75" thickBot="1" thickTop="1">
      <c r="A5" s="49" t="s">
        <v>2</v>
      </c>
      <c r="B5" s="50">
        <f aca="true" t="shared" si="0" ref="B5:H5">$A$4</f>
        <v>44627</v>
      </c>
      <c r="C5" s="50">
        <f t="shared" si="0"/>
        <v>44627</v>
      </c>
      <c r="D5" s="50">
        <f t="shared" si="0"/>
        <v>44627</v>
      </c>
      <c r="E5" s="50">
        <f t="shared" si="0"/>
        <v>44627</v>
      </c>
      <c r="F5" s="50">
        <f t="shared" si="0"/>
        <v>44627</v>
      </c>
      <c r="G5" s="50">
        <f t="shared" si="0"/>
        <v>44627</v>
      </c>
      <c r="H5" s="50">
        <f t="shared" si="0"/>
        <v>44627</v>
      </c>
    </row>
    <row r="6" spans="1:8" ht="60" customHeight="1" thickTop="1">
      <c r="A6" s="38" t="s">
        <v>27</v>
      </c>
      <c r="B6" s="76"/>
      <c r="C6" s="76"/>
      <c r="D6" s="33"/>
      <c r="E6" s="55"/>
      <c r="F6" s="91"/>
      <c r="G6" s="33"/>
      <c r="H6" s="33"/>
    </row>
    <row r="7" spans="1:8" ht="60" customHeight="1">
      <c r="A7" s="39" t="s">
        <v>32</v>
      </c>
      <c r="B7" s="145"/>
      <c r="C7" s="80"/>
      <c r="D7" s="34"/>
      <c r="E7" s="56"/>
      <c r="F7" s="94"/>
      <c r="G7" s="34"/>
      <c r="H7" s="53"/>
    </row>
    <row r="8" spans="1:8" s="17" customFormat="1" ht="60" customHeight="1">
      <c r="A8" s="39" t="s">
        <v>33</v>
      </c>
      <c r="B8" s="80"/>
      <c r="C8" s="47"/>
      <c r="D8" s="47"/>
      <c r="E8" s="53"/>
      <c r="F8" s="94"/>
      <c r="G8" s="34"/>
      <c r="H8" s="53"/>
    </row>
    <row r="9" spans="1:8" s="15" customFormat="1" ht="60" customHeight="1" thickBot="1">
      <c r="A9" s="40" t="s">
        <v>60</v>
      </c>
      <c r="B9" s="74"/>
      <c r="C9" s="63"/>
      <c r="D9" s="63"/>
      <c r="E9" s="63"/>
      <c r="F9" s="99"/>
      <c r="G9" s="58"/>
      <c r="H9" s="58"/>
    </row>
    <row r="10" spans="1:8" s="11" customFormat="1" ht="21.75" thickBot="1" thickTop="1">
      <c r="A10" s="49" t="s">
        <v>3</v>
      </c>
      <c r="B10" s="50">
        <f aca="true" t="shared" si="1" ref="B10:H10">$A$4+1</f>
        <v>44628</v>
      </c>
      <c r="C10" s="50">
        <f t="shared" si="1"/>
        <v>44628</v>
      </c>
      <c r="D10" s="50">
        <f t="shared" si="1"/>
        <v>44628</v>
      </c>
      <c r="E10" s="107">
        <f t="shared" si="1"/>
        <v>44628</v>
      </c>
      <c r="F10" s="50">
        <f t="shared" si="1"/>
        <v>44628</v>
      </c>
      <c r="G10" s="50">
        <f t="shared" si="1"/>
        <v>44628</v>
      </c>
      <c r="H10" s="50">
        <f t="shared" si="1"/>
        <v>44628</v>
      </c>
    </row>
    <row r="11" spans="1:8" ht="60" customHeight="1" thickTop="1">
      <c r="A11" s="38" t="s">
        <v>27</v>
      </c>
      <c r="B11" s="144" t="s">
        <v>124</v>
      </c>
      <c r="C11" s="76"/>
      <c r="D11" s="55"/>
      <c r="E11" s="36"/>
      <c r="F11" s="100"/>
      <c r="G11" s="64"/>
      <c r="H11" s="60"/>
    </row>
    <row r="12" spans="1:8" ht="60" customHeight="1">
      <c r="A12" s="39" t="s">
        <v>32</v>
      </c>
      <c r="C12" s="80"/>
      <c r="D12" s="180"/>
      <c r="E12" s="180"/>
      <c r="F12" s="101"/>
      <c r="G12" s="65"/>
      <c r="H12" s="56"/>
    </row>
    <row r="13" spans="1:8" ht="60" customHeight="1">
      <c r="A13" s="39" t="s">
        <v>33</v>
      </c>
      <c r="B13" s="144"/>
      <c r="C13" s="80"/>
      <c r="D13" s="9"/>
      <c r="E13" s="56"/>
      <c r="F13" s="101"/>
      <c r="G13" s="9"/>
      <c r="H13" s="56"/>
    </row>
    <row r="14" spans="1:8" ht="60" customHeight="1" thickBot="1">
      <c r="A14" s="40" t="s">
        <v>60</v>
      </c>
      <c r="B14" s="74"/>
      <c r="C14" s="21"/>
      <c r="D14" s="21"/>
      <c r="E14" s="21"/>
      <c r="F14" s="102"/>
      <c r="G14" s="57"/>
      <c r="H14" s="61"/>
    </row>
    <row r="15" spans="1:8" s="11" customFormat="1" ht="21.75" thickBot="1" thickTop="1">
      <c r="A15" s="49" t="s">
        <v>4</v>
      </c>
      <c r="B15" s="50">
        <f aca="true" t="shared" si="2" ref="B15:H15">$A$4+2</f>
        <v>44629</v>
      </c>
      <c r="C15" s="50">
        <f t="shared" si="2"/>
        <v>44629</v>
      </c>
      <c r="D15" s="50">
        <f t="shared" si="2"/>
        <v>44629</v>
      </c>
      <c r="E15" s="107">
        <f t="shared" si="2"/>
        <v>44629</v>
      </c>
      <c r="F15" s="50">
        <f t="shared" si="2"/>
        <v>44629</v>
      </c>
      <c r="G15" s="50">
        <f t="shared" si="2"/>
        <v>44629</v>
      </c>
      <c r="H15" s="50">
        <f t="shared" si="2"/>
        <v>44629</v>
      </c>
    </row>
    <row r="16" spans="1:8" ht="60" customHeight="1" thickTop="1">
      <c r="A16" s="38" t="s">
        <v>27</v>
      </c>
      <c r="B16" s="76" t="s">
        <v>122</v>
      </c>
      <c r="C16" s="121"/>
      <c r="D16" s="179"/>
      <c r="E16" s="179"/>
      <c r="F16" s="103"/>
      <c r="G16" s="64"/>
      <c r="H16" s="36"/>
    </row>
    <row r="17" spans="1:8" ht="60" customHeight="1">
      <c r="A17" s="39" t="s">
        <v>32</v>
      </c>
      <c r="B17" s="80" t="s">
        <v>122</v>
      </c>
      <c r="C17" s="190"/>
      <c r="D17" s="190"/>
      <c r="E17" s="9"/>
      <c r="F17" s="101"/>
      <c r="G17" s="56"/>
      <c r="H17" s="56"/>
    </row>
    <row r="18" spans="1:13" ht="60" customHeight="1">
      <c r="A18" s="39" t="s">
        <v>33</v>
      </c>
      <c r="B18" s="80"/>
      <c r="C18" s="145"/>
      <c r="E18" s="56"/>
      <c r="F18" s="101"/>
      <c r="G18" s="56"/>
      <c r="H18" s="56"/>
      <c r="M18" s="83"/>
    </row>
    <row r="19" spans="1:8" ht="60" customHeight="1" thickBot="1">
      <c r="A19" s="40" t="s">
        <v>60</v>
      </c>
      <c r="B19" s="74"/>
      <c r="C19" s="21"/>
      <c r="E19" s="63"/>
      <c r="F19" s="104"/>
      <c r="G19" s="61"/>
      <c r="H19" s="57"/>
    </row>
    <row r="20" spans="1:8" s="11" customFormat="1" ht="21.75" thickBot="1" thickTop="1">
      <c r="A20" s="49" t="s">
        <v>5</v>
      </c>
      <c r="B20" s="50">
        <f aca="true" t="shared" si="3" ref="B20:H20">$A$4+3</f>
        <v>44630</v>
      </c>
      <c r="C20" s="50">
        <f t="shared" si="3"/>
        <v>44630</v>
      </c>
      <c r="D20" s="50">
        <f t="shared" si="3"/>
        <v>44630</v>
      </c>
      <c r="E20" s="107">
        <f t="shared" si="3"/>
        <v>44630</v>
      </c>
      <c r="F20" s="50">
        <f t="shared" si="3"/>
        <v>44630</v>
      </c>
      <c r="G20" s="50">
        <f t="shared" si="3"/>
        <v>44630</v>
      </c>
      <c r="H20" s="50">
        <f t="shared" si="3"/>
        <v>44630</v>
      </c>
    </row>
    <row r="21" spans="1:8" ht="60" customHeight="1" thickTop="1">
      <c r="A21" s="38" t="s">
        <v>27</v>
      </c>
      <c r="B21" s="76" t="s">
        <v>123</v>
      </c>
      <c r="C21" s="76"/>
      <c r="D21" s="36"/>
      <c r="E21" s="54"/>
      <c r="F21" s="100"/>
      <c r="G21" s="55"/>
      <c r="H21" s="60"/>
    </row>
    <row r="22" spans="1:8" ht="60" customHeight="1">
      <c r="A22" s="39" t="s">
        <v>32</v>
      </c>
      <c r="B22" s="80" t="s">
        <v>254</v>
      </c>
      <c r="C22" s="121"/>
      <c r="D22" s="34"/>
      <c r="E22" s="56"/>
      <c r="F22" s="101"/>
      <c r="G22" s="56"/>
      <c r="H22" s="56"/>
    </row>
    <row r="23" spans="1:8" ht="60" customHeight="1">
      <c r="A23" s="39" t="s">
        <v>33</v>
      </c>
      <c r="B23" s="80" t="s">
        <v>254</v>
      </c>
      <c r="C23" s="121"/>
      <c r="D23" s="34"/>
      <c r="E23" s="56"/>
      <c r="F23" s="101"/>
      <c r="G23" s="9"/>
      <c r="H23" s="56"/>
    </row>
    <row r="24" spans="1:8" ht="60" customHeight="1" thickBot="1">
      <c r="A24" s="40" t="s">
        <v>60</v>
      </c>
      <c r="B24" s="74"/>
      <c r="C24" s="74"/>
      <c r="D24" s="21"/>
      <c r="E24" s="57"/>
      <c r="F24" s="102"/>
      <c r="G24" s="61"/>
      <c r="H24" s="61"/>
    </row>
    <row r="25" spans="1:8" s="11" customFormat="1" ht="21.75" thickBot="1" thickTop="1">
      <c r="A25" s="49" t="s">
        <v>6</v>
      </c>
      <c r="B25" s="50">
        <f aca="true" t="shared" si="4" ref="B25:H25">$A$4+4</f>
        <v>44631</v>
      </c>
      <c r="C25" s="50">
        <f t="shared" si="4"/>
        <v>44631</v>
      </c>
      <c r="D25" s="50">
        <f t="shared" si="4"/>
        <v>44631</v>
      </c>
      <c r="E25" s="107">
        <f t="shared" si="4"/>
        <v>44631</v>
      </c>
      <c r="F25" s="50">
        <f t="shared" si="4"/>
        <v>44631</v>
      </c>
      <c r="G25" s="50">
        <f t="shared" si="4"/>
        <v>44631</v>
      </c>
      <c r="H25" s="50">
        <f t="shared" si="4"/>
        <v>44631</v>
      </c>
    </row>
    <row r="26" spans="1:8" ht="60" customHeight="1" thickTop="1">
      <c r="A26" s="38" t="s">
        <v>27</v>
      </c>
      <c r="B26" s="165" t="s">
        <v>176</v>
      </c>
      <c r="C26" s="80"/>
      <c r="D26" s="33"/>
      <c r="E26" s="36"/>
      <c r="F26" s="100"/>
      <c r="G26" s="59"/>
      <c r="H26" s="36"/>
    </row>
    <row r="27" spans="1:8" ht="60" customHeight="1">
      <c r="A27" s="39" t="s">
        <v>32</v>
      </c>
      <c r="B27" s="80" t="s">
        <v>176</v>
      </c>
      <c r="C27" s="80"/>
      <c r="D27" s="180"/>
      <c r="E27" s="180"/>
      <c r="F27" s="105"/>
      <c r="G27" s="56"/>
      <c r="H27" s="56"/>
    </row>
    <row r="28" spans="1:8" ht="60" customHeight="1">
      <c r="A28" s="39" t="s">
        <v>33</v>
      </c>
      <c r="B28" s="80"/>
      <c r="C28" s="80"/>
      <c r="D28" s="180"/>
      <c r="E28" s="180"/>
      <c r="F28" s="106"/>
      <c r="G28" s="62"/>
      <c r="H28" s="56"/>
    </row>
    <row r="29" spans="1:8" ht="60" customHeight="1" thickBot="1">
      <c r="A29" s="40" t="s">
        <v>37</v>
      </c>
      <c r="B29" s="74"/>
      <c r="C29" s="21"/>
      <c r="D29" s="35"/>
      <c r="E29" s="21"/>
      <c r="F29" s="102"/>
      <c r="G29" s="61"/>
      <c r="H29" s="57"/>
    </row>
    <row r="30" spans="1:8" s="11" customFormat="1" ht="21.75" thickBot="1" thickTop="1">
      <c r="A30" s="49" t="s">
        <v>7</v>
      </c>
      <c r="B30" s="51">
        <f aca="true" t="shared" si="5" ref="B30:H30">$A$4+5</f>
        <v>44632</v>
      </c>
      <c r="C30" s="51">
        <f t="shared" si="5"/>
        <v>44632</v>
      </c>
      <c r="D30" s="51">
        <f t="shared" si="5"/>
        <v>44632</v>
      </c>
      <c r="E30" s="108">
        <f t="shared" si="5"/>
        <v>44632</v>
      </c>
      <c r="F30" s="51">
        <f t="shared" si="5"/>
        <v>44632</v>
      </c>
      <c r="G30" s="51">
        <f t="shared" si="5"/>
        <v>44632</v>
      </c>
      <c r="H30" s="51">
        <f t="shared" si="5"/>
        <v>44632</v>
      </c>
    </row>
    <row r="31" spans="1:8" ht="60" customHeight="1" thickTop="1">
      <c r="A31" s="110" t="s">
        <v>27</v>
      </c>
      <c r="B31" s="36"/>
      <c r="C31" s="33"/>
      <c r="D31" s="33"/>
      <c r="E31" s="109"/>
      <c r="F31" s="91"/>
      <c r="G31" s="33"/>
      <c r="H31" s="52"/>
    </row>
    <row r="32" spans="1:8" ht="60" customHeight="1">
      <c r="A32" s="111" t="s">
        <v>32</v>
      </c>
      <c r="B32" s="80" t="s">
        <v>125</v>
      </c>
      <c r="C32" s="34"/>
      <c r="D32" s="34"/>
      <c r="E32" s="94"/>
      <c r="F32" s="94"/>
      <c r="G32" s="34"/>
      <c r="H32" s="53"/>
    </row>
    <row r="33" spans="1:8" ht="60" customHeight="1">
      <c r="A33" s="111" t="s">
        <v>33</v>
      </c>
      <c r="B33" s="80" t="s">
        <v>125</v>
      </c>
      <c r="C33" s="53"/>
      <c r="D33" s="34"/>
      <c r="E33" s="112"/>
      <c r="F33" s="94"/>
      <c r="G33" s="34"/>
      <c r="H33" s="53"/>
    </row>
    <row r="34" spans="1:8" ht="60" customHeight="1" thickBot="1">
      <c r="A34" s="40" t="s">
        <v>60</v>
      </c>
      <c r="B34" s="35"/>
      <c r="C34" s="35"/>
      <c r="D34" s="35"/>
      <c r="E34" s="95"/>
      <c r="F34" s="95"/>
      <c r="G34" s="35"/>
      <c r="H34" s="35"/>
    </row>
    <row r="35" spans="1:8" s="1" customFormat="1" ht="17.25" thickBot="1" thickTop="1">
      <c r="A35" s="41"/>
      <c r="B35" s="113"/>
      <c r="C35" s="113"/>
      <c r="D35" s="113"/>
      <c r="E35" s="24"/>
      <c r="F35" s="24"/>
      <c r="G35" s="24"/>
      <c r="H35" s="24"/>
    </row>
    <row r="36" ht="16.5" thickTop="1"/>
    <row r="37" spans="1:10" ht="20.25">
      <c r="A37" s="30" t="str">
        <f>'1 КУРС'!A37:C37</f>
        <v>ДЕКАН</v>
      </c>
      <c r="B37" s="30"/>
      <c r="C37" s="31" t="str">
        <f>'1 КУРС'!F37</f>
        <v>О.А. КОТЛОВСКИЙ</v>
      </c>
      <c r="D37" s="31" t="str">
        <f>'1 КУРС'!F37</f>
        <v>О.А. КОТЛОВСКИЙ</v>
      </c>
      <c r="J37" s="2"/>
    </row>
  </sheetData>
  <sheetProtection/>
  <mergeCells count="6">
    <mergeCell ref="A1:B1"/>
    <mergeCell ref="D27:E27"/>
    <mergeCell ref="D28:E28"/>
    <mergeCell ref="D12:E12"/>
    <mergeCell ref="D16:E16"/>
    <mergeCell ref="C17:D17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A1:K37"/>
  <sheetViews>
    <sheetView view="pageBreakPreview" zoomScale="55" zoomScaleNormal="40" zoomScaleSheetLayoutView="55" zoomScalePageLayoutView="0" workbookViewId="0" topLeftCell="A28">
      <selection activeCell="R9" sqref="R9"/>
    </sheetView>
  </sheetViews>
  <sheetFormatPr defaultColWidth="9.00390625" defaultRowHeight="12.75"/>
  <cols>
    <col min="1" max="1" width="17.625" style="37" customWidth="1"/>
    <col min="2" max="8" width="28.875" style="2" customWidth="1"/>
    <col min="9" max="9" width="30.375" style="2" hidden="1" customWidth="1"/>
    <col min="10" max="16384" width="9.125" style="6" customWidth="1"/>
  </cols>
  <sheetData>
    <row r="1" spans="1:10" ht="158.25" customHeight="1">
      <c r="A1" s="202" t="s">
        <v>43</v>
      </c>
      <c r="B1" s="202"/>
      <c r="C1" s="202"/>
      <c r="D1" s="202"/>
      <c r="E1" s="202"/>
      <c r="F1" s="202"/>
      <c r="G1" s="201" t="s">
        <v>61</v>
      </c>
      <c r="H1" s="201"/>
      <c r="I1" s="67"/>
      <c r="J1" s="26"/>
    </row>
    <row r="2" spans="1:9" s="30" customFormat="1" ht="26.25">
      <c r="A2" s="203" t="str">
        <f>"с  "&amp;TEXT(A4,"ДД. ММ. ГГГГ")&amp;" по  "&amp;TEXT(A4+5,"ДД. ММ. ГГГГ")</f>
        <v>с  07. 03. 2022 по  12. 03. 2022</v>
      </c>
      <c r="B2" s="203"/>
      <c r="C2" s="203"/>
      <c r="D2" s="203"/>
      <c r="E2" s="203"/>
      <c r="F2" s="203"/>
      <c r="G2" s="203"/>
      <c r="H2" s="203"/>
      <c r="I2" s="203"/>
    </row>
    <row r="4" spans="1:9" s="42" customFormat="1" ht="28.5" customHeight="1" thickBot="1">
      <c r="A4" s="44">
        <f>'1 КУРС'!A4</f>
        <v>44627</v>
      </c>
      <c r="B4" s="43" t="s">
        <v>52</v>
      </c>
      <c r="C4" s="43" t="s">
        <v>53</v>
      </c>
      <c r="D4" s="43" t="s">
        <v>54</v>
      </c>
      <c r="E4" s="43" t="s">
        <v>55</v>
      </c>
      <c r="F4" s="43" t="s">
        <v>56</v>
      </c>
      <c r="G4" s="43" t="s">
        <v>57</v>
      </c>
      <c r="H4" s="43" t="s">
        <v>13</v>
      </c>
      <c r="I4" s="43" t="s">
        <v>45</v>
      </c>
    </row>
    <row r="5" spans="1:9" s="70" customFormat="1" ht="21.75" thickBot="1" thickTop="1">
      <c r="A5" s="114" t="s">
        <v>2</v>
      </c>
      <c r="B5" s="115">
        <f aca="true" t="shared" si="0" ref="B5:I5">$A$4</f>
        <v>44627</v>
      </c>
      <c r="C5" s="115">
        <f t="shared" si="0"/>
        <v>44627</v>
      </c>
      <c r="D5" s="115">
        <f t="shared" si="0"/>
        <v>44627</v>
      </c>
      <c r="E5" s="115">
        <f t="shared" si="0"/>
        <v>44627</v>
      </c>
      <c r="F5" s="115">
        <f t="shared" si="0"/>
        <v>44627</v>
      </c>
      <c r="G5" s="115">
        <f t="shared" si="0"/>
        <v>44627</v>
      </c>
      <c r="H5" s="115">
        <f t="shared" si="0"/>
        <v>44627</v>
      </c>
      <c r="I5" s="115">
        <f t="shared" si="0"/>
        <v>44627</v>
      </c>
    </row>
    <row r="6" spans="1:9" ht="63.75" customHeight="1" thickTop="1">
      <c r="A6" s="71" t="s">
        <v>27</v>
      </c>
      <c r="B6" s="76"/>
      <c r="C6" s="36"/>
      <c r="D6" s="77"/>
      <c r="E6" s="76"/>
      <c r="F6" s="76"/>
      <c r="G6" s="76"/>
      <c r="H6" s="78"/>
      <c r="I6" s="79"/>
    </row>
    <row r="7" spans="1:9" ht="63.75" customHeight="1">
      <c r="A7" s="72" t="s">
        <v>32</v>
      </c>
      <c r="B7" s="80"/>
      <c r="C7" s="34"/>
      <c r="D7" s="146"/>
      <c r="E7" s="34"/>
      <c r="F7" s="34"/>
      <c r="G7" s="34"/>
      <c r="H7" s="124"/>
      <c r="I7" s="83"/>
    </row>
    <row r="8" spans="1:9" s="17" customFormat="1" ht="63.75" customHeight="1">
      <c r="A8" s="72" t="s">
        <v>33</v>
      </c>
      <c r="B8" s="80"/>
      <c r="C8" s="80"/>
      <c r="D8" s="84"/>
      <c r="E8" s="80"/>
      <c r="F8" s="80"/>
      <c r="G8" s="80"/>
      <c r="H8" s="130"/>
      <c r="I8" s="88"/>
    </row>
    <row r="9" spans="1:9" s="15" customFormat="1" ht="63.75" customHeight="1" thickBot="1">
      <c r="A9" s="73" t="s">
        <v>37</v>
      </c>
      <c r="B9" s="74"/>
      <c r="C9" s="74"/>
      <c r="D9" s="80"/>
      <c r="E9" s="74"/>
      <c r="F9" s="74"/>
      <c r="G9" s="74"/>
      <c r="H9" s="132"/>
      <c r="I9" s="88"/>
    </row>
    <row r="10" spans="1:9" s="70" customFormat="1" ht="21.75" thickBot="1" thickTop="1">
      <c r="A10" s="114" t="s">
        <v>3</v>
      </c>
      <c r="B10" s="115">
        <f aca="true" t="shared" si="1" ref="B10:I10">$A$4+1</f>
        <v>44628</v>
      </c>
      <c r="C10" s="115">
        <f t="shared" si="1"/>
        <v>44628</v>
      </c>
      <c r="D10" s="115">
        <f t="shared" si="1"/>
        <v>44628</v>
      </c>
      <c r="E10" s="115">
        <f t="shared" si="1"/>
        <v>44628</v>
      </c>
      <c r="F10" s="115">
        <f t="shared" si="1"/>
        <v>44628</v>
      </c>
      <c r="G10" s="115">
        <f t="shared" si="1"/>
        <v>44628</v>
      </c>
      <c r="H10" s="116">
        <f t="shared" si="1"/>
        <v>44628</v>
      </c>
      <c r="I10" s="115">
        <f t="shared" si="1"/>
        <v>44628</v>
      </c>
    </row>
    <row r="11" spans="1:9" ht="63.75" customHeight="1" thickTop="1">
      <c r="A11" s="71" t="s">
        <v>27</v>
      </c>
      <c r="B11" s="36"/>
      <c r="C11" s="36"/>
      <c r="D11" s="36"/>
      <c r="E11" s="76"/>
      <c r="F11" s="36"/>
      <c r="G11" s="76"/>
      <c r="H11" s="131"/>
      <c r="I11" s="79"/>
    </row>
    <row r="12" spans="1:9" ht="63.75" customHeight="1">
      <c r="A12" s="72" t="s">
        <v>32</v>
      </c>
      <c r="B12" s="9"/>
      <c r="C12" s="9"/>
      <c r="D12" s="9"/>
      <c r="E12" s="9"/>
      <c r="F12" s="9"/>
      <c r="G12" s="9"/>
      <c r="H12" s="124"/>
      <c r="I12" s="83"/>
    </row>
    <row r="13" spans="1:9" ht="63.75" customHeight="1">
      <c r="A13" s="72" t="s">
        <v>33</v>
      </c>
      <c r="B13" s="80"/>
      <c r="C13" s="80"/>
      <c r="D13" s="80"/>
      <c r="E13" s="80"/>
      <c r="F13" s="9"/>
      <c r="G13" s="9"/>
      <c r="H13" s="130"/>
      <c r="I13" s="85"/>
    </row>
    <row r="14" spans="1:9" ht="63.75" customHeight="1" thickBot="1">
      <c r="A14" s="73" t="s">
        <v>37</v>
      </c>
      <c r="B14" s="74"/>
      <c r="C14" s="74"/>
      <c r="D14" s="21"/>
      <c r="E14" s="21"/>
      <c r="F14" s="74"/>
      <c r="G14" s="21"/>
      <c r="H14" s="75"/>
      <c r="I14" s="129"/>
    </row>
    <row r="15" spans="1:9" s="70" customFormat="1" ht="21.75" thickBot="1" thickTop="1">
      <c r="A15" s="114" t="s">
        <v>4</v>
      </c>
      <c r="B15" s="115">
        <f aca="true" t="shared" si="2" ref="B15:I15">$A$4+2</f>
        <v>44629</v>
      </c>
      <c r="C15" s="115">
        <f t="shared" si="2"/>
        <v>44629</v>
      </c>
      <c r="D15" s="115">
        <f t="shared" si="2"/>
        <v>44629</v>
      </c>
      <c r="E15" s="115">
        <f t="shared" si="2"/>
        <v>44629</v>
      </c>
      <c r="F15" s="115">
        <f t="shared" si="2"/>
        <v>44629</v>
      </c>
      <c r="G15" s="115">
        <f t="shared" si="2"/>
        <v>44629</v>
      </c>
      <c r="H15" s="116">
        <f t="shared" si="2"/>
        <v>44629</v>
      </c>
      <c r="I15" s="115">
        <f t="shared" si="2"/>
        <v>44629</v>
      </c>
    </row>
    <row r="16" spans="1:9" ht="63.75" customHeight="1" thickTop="1">
      <c r="A16" s="71" t="s">
        <v>27</v>
      </c>
      <c r="B16" s="76"/>
      <c r="C16" s="36"/>
      <c r="D16" s="77"/>
      <c r="E16" s="76"/>
      <c r="F16" s="36"/>
      <c r="G16" s="36"/>
      <c r="H16" s="125"/>
      <c r="I16" s="79"/>
    </row>
    <row r="17" spans="1:9" ht="63.75" customHeight="1">
      <c r="A17" s="72" t="s">
        <v>32</v>
      </c>
      <c r="B17" s="9"/>
      <c r="C17" s="9"/>
      <c r="D17" s="6"/>
      <c r="E17" s="80"/>
      <c r="F17" s="9"/>
      <c r="G17" s="9"/>
      <c r="H17" s="124"/>
      <c r="I17" s="83"/>
    </row>
    <row r="18" spans="1:9" ht="63.75" customHeight="1">
      <c r="A18" s="72" t="s">
        <v>33</v>
      </c>
      <c r="B18" s="9"/>
      <c r="C18" s="9"/>
      <c r="D18" s="9"/>
      <c r="E18" s="9"/>
      <c r="F18" s="80"/>
      <c r="G18" s="9"/>
      <c r="H18" s="92"/>
      <c r="I18" s="85"/>
    </row>
    <row r="19" spans="1:9" ht="63.75" customHeight="1" thickBot="1">
      <c r="A19" s="73" t="s">
        <v>37</v>
      </c>
      <c r="B19" s="21"/>
      <c r="C19" s="74"/>
      <c r="D19" s="21"/>
      <c r="E19" s="74"/>
      <c r="F19" s="74"/>
      <c r="G19" s="74"/>
      <c r="H19" s="75"/>
      <c r="I19" s="128"/>
    </row>
    <row r="20" spans="1:9" s="70" customFormat="1" ht="21.75" thickBot="1" thickTop="1">
      <c r="A20" s="114" t="s">
        <v>5</v>
      </c>
      <c r="B20" s="115">
        <f aca="true" t="shared" si="3" ref="B20:I20">$A$4+3</f>
        <v>44630</v>
      </c>
      <c r="C20" s="115">
        <f t="shared" si="3"/>
        <v>44630</v>
      </c>
      <c r="D20" s="115">
        <f t="shared" si="3"/>
        <v>44630</v>
      </c>
      <c r="E20" s="115">
        <f t="shared" si="3"/>
        <v>44630</v>
      </c>
      <c r="F20" s="115">
        <f t="shared" si="3"/>
        <v>44630</v>
      </c>
      <c r="G20" s="115">
        <f t="shared" si="3"/>
        <v>44630</v>
      </c>
      <c r="H20" s="116">
        <f t="shared" si="3"/>
        <v>44630</v>
      </c>
      <c r="I20" s="115">
        <f t="shared" si="3"/>
        <v>44630</v>
      </c>
    </row>
    <row r="21" spans="1:9" ht="63.75" customHeight="1" thickTop="1">
      <c r="A21" s="96" t="s">
        <v>27</v>
      </c>
      <c r="B21" s="36"/>
      <c r="C21" s="76"/>
      <c r="D21" s="36"/>
      <c r="E21" s="36"/>
      <c r="F21" s="76"/>
      <c r="G21" s="36"/>
      <c r="H21" s="78"/>
      <c r="I21" s="79"/>
    </row>
    <row r="22" spans="1:9" ht="63.75" customHeight="1">
      <c r="A22" s="97" t="s">
        <v>32</v>
      </c>
      <c r="B22" s="34"/>
      <c r="C22" s="34"/>
      <c r="D22" s="34"/>
      <c r="E22" s="34"/>
      <c r="F22" s="34"/>
      <c r="G22" s="34"/>
      <c r="H22" s="34"/>
      <c r="I22" s="83"/>
    </row>
    <row r="23" spans="1:9" ht="63.75" customHeight="1">
      <c r="A23" s="97" t="s">
        <v>33</v>
      </c>
      <c r="B23" s="80"/>
      <c r="C23" s="9"/>
      <c r="D23" s="84"/>
      <c r="E23" s="84"/>
      <c r="F23" s="9"/>
      <c r="G23" s="9"/>
      <c r="H23" s="92"/>
      <c r="I23" s="88"/>
    </row>
    <row r="24" spans="1:9" ht="63.75" customHeight="1" thickBot="1">
      <c r="A24" s="98" t="s">
        <v>37</v>
      </c>
      <c r="B24" s="74"/>
      <c r="C24" s="21"/>
      <c r="D24" s="74"/>
      <c r="E24" s="74"/>
      <c r="F24" s="21"/>
      <c r="G24" s="74"/>
      <c r="H24" s="93"/>
      <c r="I24" s="88"/>
    </row>
    <row r="25" spans="1:9" s="70" customFormat="1" ht="21.75" thickBot="1" thickTop="1">
      <c r="A25" s="114" t="s">
        <v>6</v>
      </c>
      <c r="B25" s="115">
        <f aca="true" t="shared" si="4" ref="B25:I25">$A$4+4</f>
        <v>44631</v>
      </c>
      <c r="C25" s="115">
        <f t="shared" si="4"/>
        <v>44631</v>
      </c>
      <c r="D25" s="115">
        <f t="shared" si="4"/>
        <v>44631</v>
      </c>
      <c r="E25" s="115">
        <f t="shared" si="4"/>
        <v>44631</v>
      </c>
      <c r="F25" s="115">
        <f t="shared" si="4"/>
        <v>44631</v>
      </c>
      <c r="G25" s="115">
        <f t="shared" si="4"/>
        <v>44631</v>
      </c>
      <c r="H25" s="116">
        <f t="shared" si="4"/>
        <v>44631</v>
      </c>
      <c r="I25" s="115">
        <f t="shared" si="4"/>
        <v>44631</v>
      </c>
    </row>
    <row r="26" spans="1:9" ht="63.75" customHeight="1" thickTop="1">
      <c r="A26" s="71" t="s">
        <v>27</v>
      </c>
      <c r="B26" s="36"/>
      <c r="C26" s="76"/>
      <c r="D26" s="36"/>
      <c r="E26" s="76"/>
      <c r="F26" s="76"/>
      <c r="G26" s="76"/>
      <c r="H26" s="125"/>
      <c r="I26" s="79"/>
    </row>
    <row r="27" spans="1:9" ht="63.75" customHeight="1">
      <c r="A27" s="72" t="s">
        <v>32</v>
      </c>
      <c r="B27" s="80"/>
      <c r="C27" s="80"/>
      <c r="D27" s="80"/>
      <c r="E27" s="80"/>
      <c r="F27" s="9"/>
      <c r="G27" s="80"/>
      <c r="H27" s="124"/>
      <c r="I27" s="83"/>
    </row>
    <row r="28" spans="1:9" ht="63.75" customHeight="1">
      <c r="A28" s="72" t="s">
        <v>33</v>
      </c>
      <c r="B28" s="80"/>
      <c r="C28" s="80"/>
      <c r="D28" s="80"/>
      <c r="E28" s="34"/>
      <c r="F28" s="80"/>
      <c r="G28" s="80"/>
      <c r="H28" s="82"/>
      <c r="I28" s="85"/>
    </row>
    <row r="29" spans="1:9" ht="63.75" customHeight="1" thickBot="1">
      <c r="A29" s="73" t="s">
        <v>37</v>
      </c>
      <c r="B29" s="21"/>
      <c r="C29" s="74"/>
      <c r="D29" s="86"/>
      <c r="E29" s="35"/>
      <c r="F29" s="21"/>
      <c r="G29" s="74"/>
      <c r="H29" s="75"/>
      <c r="I29" s="127"/>
    </row>
    <row r="30" spans="1:9" s="70" customFormat="1" ht="21.75" thickBot="1" thickTop="1">
      <c r="A30" s="114" t="s">
        <v>7</v>
      </c>
      <c r="B30" s="117">
        <f aca="true" t="shared" si="5" ref="B30:I30">$A$4+5</f>
        <v>44632</v>
      </c>
      <c r="C30" s="117">
        <f t="shared" si="5"/>
        <v>44632</v>
      </c>
      <c r="D30" s="117">
        <f t="shared" si="5"/>
        <v>44632</v>
      </c>
      <c r="E30" s="117">
        <f t="shared" si="5"/>
        <v>44632</v>
      </c>
      <c r="F30" s="117">
        <f t="shared" si="5"/>
        <v>44632</v>
      </c>
      <c r="G30" s="117">
        <f t="shared" si="5"/>
        <v>44632</v>
      </c>
      <c r="H30" s="118">
        <f t="shared" si="5"/>
        <v>44632</v>
      </c>
      <c r="I30" s="117">
        <f t="shared" si="5"/>
        <v>44632</v>
      </c>
    </row>
    <row r="31" spans="1:9" ht="63.75" customHeight="1" thickTop="1">
      <c r="A31" s="71" t="s">
        <v>27</v>
      </c>
      <c r="B31" s="76"/>
      <c r="C31" s="76"/>
      <c r="D31" s="77"/>
      <c r="E31" s="76"/>
      <c r="F31" s="76"/>
      <c r="G31" s="126"/>
      <c r="H31" s="125"/>
      <c r="I31" s="79"/>
    </row>
    <row r="32" spans="1:9" ht="63.75" customHeight="1">
      <c r="A32" s="72" t="s">
        <v>32</v>
      </c>
      <c r="B32" s="80"/>
      <c r="C32" s="80"/>
      <c r="D32" s="81"/>
      <c r="E32" s="80"/>
      <c r="F32" s="80"/>
      <c r="G32" s="121"/>
      <c r="H32" s="124"/>
      <c r="I32" s="83"/>
    </row>
    <row r="33" spans="1:9" ht="63.75" customHeight="1">
      <c r="A33" s="72" t="s">
        <v>33</v>
      </c>
      <c r="B33" s="80"/>
      <c r="C33" s="80"/>
      <c r="D33" s="84"/>
      <c r="E33" s="80"/>
      <c r="F33" s="80"/>
      <c r="G33" s="121"/>
      <c r="H33" s="124"/>
      <c r="I33" s="85"/>
    </row>
    <row r="34" spans="1:9" ht="63.75" customHeight="1" thickBot="1">
      <c r="A34" s="73" t="s">
        <v>37</v>
      </c>
      <c r="B34" s="74"/>
      <c r="C34" s="74"/>
      <c r="D34" s="86"/>
      <c r="E34" s="74"/>
      <c r="F34" s="74"/>
      <c r="G34" s="123"/>
      <c r="H34" s="122"/>
      <c r="I34" s="87"/>
    </row>
    <row r="35" spans="1:9" s="1" customFormat="1" ht="17.25" thickBot="1" thickTop="1">
      <c r="A35" s="41"/>
      <c r="B35" s="24"/>
      <c r="C35" s="24"/>
      <c r="D35" s="24"/>
      <c r="E35" s="24"/>
      <c r="F35" s="24"/>
      <c r="G35" s="24"/>
      <c r="H35" s="24"/>
      <c r="I35" s="24"/>
    </row>
    <row r="36" ht="16.5" thickTop="1"/>
    <row r="37" spans="1:11" ht="20.25">
      <c r="A37" s="197" t="str">
        <f>'1 КУРС'!A37:C37</f>
        <v>ДЕКАН</v>
      </c>
      <c r="B37" s="197"/>
      <c r="C37" s="197"/>
      <c r="H37" s="31" t="str">
        <f>'1 КУРС'!F37</f>
        <v>О.А. КОТЛОВСКИЙ</v>
      </c>
      <c r="K37" s="2"/>
    </row>
  </sheetData>
  <sheetProtection/>
  <mergeCells count="4">
    <mergeCell ref="A1:F1"/>
    <mergeCell ref="A2:I2"/>
    <mergeCell ref="A37:C37"/>
    <mergeCell ref="G1:H1"/>
  </mergeCells>
  <printOptions horizontalCentered="1" verticalCentered="1"/>
  <pageMargins left="0.03937007874015748" right="0.03937007874015748" top="0.03937007874015748" bottom="0.03937007874015748" header="0" footer="0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2022-03-02T07:51:06Z</cp:lastPrinted>
  <dcterms:created xsi:type="dcterms:W3CDTF">2002-09-14T02:38:58Z</dcterms:created>
  <dcterms:modified xsi:type="dcterms:W3CDTF">2022-03-03T08:15:54Z</dcterms:modified>
  <cp:category/>
  <cp:version/>
  <cp:contentType/>
  <cp:contentStatus/>
</cp:coreProperties>
</file>