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5" windowWidth="9720" windowHeight="5400" activeTab="5"/>
  </bookViews>
  <sheets>
    <sheet name="1 КУРС" sheetId="1" r:id="rId1"/>
    <sheet name="2 КУРС " sheetId="2" r:id="rId2"/>
    <sheet name="3 КУРС" sheetId="3" r:id="rId3"/>
    <sheet name="4-5 КУРС" sheetId="4" r:id="rId4"/>
    <sheet name="МАГ 1-2 КУРС" sheetId="5" r:id="rId5"/>
    <sheet name="ИнОб " sheetId="6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'4-5 КУРС'!$A$1:$H$37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<sst xmlns="http://schemas.openxmlformats.org/spreadsheetml/2006/main" count="551" uniqueCount="301">
  <si>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</si>
  <si>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</si>
  <si>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</si>
  <si>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</si>
  <si>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</si>
  <si>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</si>
  <si>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</si>
  <si>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</si>
  <si>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</si>
  <si>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</si>
  <si>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</si>
  <si>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</si>
  <si>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</si>
  <si>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</si>
  <si>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</si>
  <si>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</si>
  <si>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</si>
  <si>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</si>
  <si>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</si>
  <si>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</si>
  <si>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</si>
  <si>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</si>
  <si>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</si>
  <si>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</si>
  <si>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</si>
  <si>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ФМ-41</t>
  </si>
  <si>
    <t>2 пара
10.05-11.25</t>
  </si>
  <si>
    <t>4 пара
13.30-14.50</t>
  </si>
  <si>
    <t>Учреждение образования 
"Брестский государственный университет имени А.С. Пушкина"
Физико-математический факультет
II ступень высшего образования (магистратура)</t>
  </si>
  <si>
    <t>КФ-11</t>
  </si>
  <si>
    <t>МИ-32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</si>
  <si>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</si>
  <si>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</si>
  <si>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</si>
  <si>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</si>
  <si>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</si>
  <si>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</si>
  <si>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</si>
  <si>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КФ-51</t>
  </si>
  <si>
    <t>М (маг) - 22</t>
  </si>
  <si>
    <t>Веб (маг) - 22</t>
  </si>
  <si>
    <t>Ф (маг) - 22</t>
  </si>
  <si>
    <t>МиКН (маг) - 12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</si>
  <si>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</si>
  <si>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</si>
  <si>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</si>
  <si>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</si>
  <si>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ДЕКАН</t>
  </si>
  <si>
    <t>О.А. КОТЛОВСКИЙ</t>
  </si>
  <si>
    <t>МИ-33</t>
  </si>
  <si>
    <t>ФИ-32</t>
  </si>
  <si>
    <t>МИ-42</t>
  </si>
  <si>
    <t>МИ-32 (1)</t>
  </si>
  <si>
    <t>МИ-32 (2)</t>
  </si>
  <si>
    <t>МИ-33 (1)</t>
  </si>
  <si>
    <t>МИ-33 (2)</t>
  </si>
  <si>
    <t>ФИ-32 (1)</t>
  </si>
  <si>
    <t>ФИ-32 (2)</t>
  </si>
  <si>
    <t xml:space="preserve">Ф   И   З   И   Ч   Е   С   К   А   Я        К   У   Л   Ь   Т   У   Р   А             </t>
  </si>
  <si>
    <t xml:space="preserve">Ф   И   З   И   Ч   Е   С   К   А   Я       К   У   Л   Ь   Т   У   Р   А </t>
  </si>
  <si>
    <t>7 пара
18.10-19.20</t>
  </si>
  <si>
    <t>УТВЕРЖДАЮ
Первый проректор
                          С.Н. Северин
"____" ____________ 2022 г.</t>
  </si>
  <si>
    <t>АЛГЕБРАИЧЕСКИЕ СТРУКТУРЫ И ТЕОРИЯ ЧИСЕЛ (ПР)
ЗУБЕЙ Е.В. 514</t>
  </si>
  <si>
    <t>ФИЛОСОФИЯ (ПР)
БАРМА А.В.   606</t>
  </si>
  <si>
    <t>ДИФФЕРЕНЦИАЛЬНОЕ И ИНТЕГРАЛЬНОЕ ИСЧИСЛЕНИЕ (ПР)
МАРЗАН С.А.                              602</t>
  </si>
  <si>
    <t>ЛИНЕЙНАЯ АЛГЕБРА (ПР)
СЕНДЕР Н.Н. 608</t>
  </si>
  <si>
    <t xml:space="preserve">БЕЛОРУССКИЙ ЯЗЫК (ПРОФЕССИОНАЛЬНАЯ ЛЕКСИКА) (ПР)
КИСЕЛЬ Т.А.          402 </t>
  </si>
  <si>
    <t>МОЛЕКУЛЯРНАЯ ФИЗИКА
доц. МАКОЕД И.И.      608</t>
  </si>
  <si>
    <t xml:space="preserve">(1) МФ СЕМЕНЮК О.А. 414
</t>
  </si>
  <si>
    <t>ОБЩАЯ ФИЗИКА
доц. ДЕМИДЧИК А.В.  502</t>
  </si>
  <si>
    <t>ЭЛЕМЕНТАРНАЯ МАТЕМАТИКА И ПРАКТИКУМ ПО РЕШЕНИЮ ЗАДАЧ (ПР)
КАЛЛАУР Н.А.          603</t>
  </si>
  <si>
    <t>ПСИХОЛОГИЯ (ПР)
ГОЛОВНЯ С.В.     601</t>
  </si>
  <si>
    <t>МЕТОДИКА ПРЕПОДАВАНИЯ МАТЕМАТИКИ (ПР)
 КАЛЛАУР Н.А.   603</t>
  </si>
  <si>
    <t>(1) ОФ СЕМЕНЮК О.А. 416
(2) ТПМА ТКАЧ С.Н. 618</t>
  </si>
  <si>
    <t>МЕТОДЫ ЧИСЛЕННОГО АНАЛИЗА
доц. МАТЫСИК О.В. 614</t>
  </si>
  <si>
    <t>ФУНКЦИОНАЛЬНЫЙ АНАЛИЗ И ИНТЕГРАЛЬНЫЕ УРАВНЕНИЯ (ПР)
 БАСИК А.И.                        502</t>
  </si>
  <si>
    <t>ТЕОРИЯ ВЕРОЯТНОСТЕЙ И МАТЕМАТИЧЕСКАЯ СТАТИСТИКА
доц. МИРСКАЯ Е.И.                                                                 614</t>
  </si>
  <si>
    <t>ДИФФЕРЕНЦИАЛЬНЫЕ УРАВНЕНИЯ (ПР)
ГРИЦУК Е.В.                       702</t>
  </si>
  <si>
    <t>ФИЗИЧЕСКАЯ ЭЛЕКТРОНИКА
доц. ДЕМИДЧИК А.В.  505</t>
  </si>
  <si>
    <t>(1) WEB-ПР КЕДРИНСКИЙ П.Б. 620
(2) WEB-ПР МАЦУЛЕВИЧ Е.И. 620</t>
  </si>
  <si>
    <t>АНГЛИЙСКИЙ ЯЗЫК В ПРОФЕССИОНАЛЬНОЙ ДЕЯТЕЛЬНОСТИ
доц. САЛЬНИКОВА Е.Г. ауд. 17 корпус ин. яз.</t>
  </si>
  <si>
    <t>РАЗРАБОТКА WEB-ПРИЛОЖЕНИЙ С ПОМОЩЬЮ JAVASCRIPT
ст.преп. КЕДРИНСКИЙ П.Б.          620</t>
  </si>
  <si>
    <t xml:space="preserve">
(2) МФ МИНИЧ А.С. 414</t>
  </si>
  <si>
    <t>ЛИНЕЙНАЯ АЛГЕБРА
доц. ТРОФИМУК А.А.                                                                                602</t>
  </si>
  <si>
    <t>ТЕОРЕТИЧЕСКАЯ МЕХАНИКА (ПР)
КАЦ П.Б.                               501</t>
  </si>
  <si>
    <t>ТЕОРЕТИЧЕСКАЯ МЕХАНИКА
доц. КАЦ П.Б.                     501</t>
  </si>
  <si>
    <t>ОПТИКА
доц. КАЦ П.Б.         501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</si>
  <si>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МИЛАЧ С.В.  301            КАЛИЛЕЦ Л.М. 305             ТРОЦЮК Т.С. 404          ЛЕВОНЮК Л.Е. 709                БАХУР И.Н. 412              ТИХОН Н.В.420             КОВАЛЕНКО О.Н. 501               ИВАНЮК Н.В.  608</t>
    </r>
  </si>
  <si>
    <t>ОБЩАЯ ФИЗИКА (ПР)
СЕМЕНЮК О.А.   505</t>
  </si>
  <si>
    <t>ДИФФЕРЕНЦИАЛЬНОЕ И ИНТЕГРАЛЬНОЕ ИСЧИСЛЕНИЕ (ПР)
МАРЗАН С.А.                              502</t>
  </si>
  <si>
    <t>ПРОГРАММИРОВАНИЕ В ВИЗУАЛИЗИРОВАННЫХ СРЕДАХ
ст.пр. ТКАЧ С.Н.                                                                                     614</t>
  </si>
  <si>
    <t>МАТЕМАТИЧЕСКАЯ ЭКОНОМИКА
доц. СЕНДЕР А.Н.         602</t>
  </si>
  <si>
    <t>АНАЛИТИЧЕСКАЯ ГЕОМЕТРИЯ (ПР)
ЗУБЕЙ Е.В.               514</t>
  </si>
  <si>
    <t>СТАТИКА, КИНЕМАТИКА, ДИНАМИКА (ПР)
СУЛИМ А.П.        606</t>
  </si>
  <si>
    <t>ТЕОРИЯ ФУНКЦИЙ КОМПЛЕКСНОЙ ПЕРЕМЕННОЙ (ПР)
ГРИЦУК Е.В.                           702</t>
  </si>
  <si>
    <t>(1) ИО СЕНДЕР А.Н. 616
(2) ЭК-КА  ТРОФИМУК А.А. 618</t>
  </si>
  <si>
    <t>ФУНКЦИОНАЛЬНЫЙ АНАЛИЗ И ИНТЕГРАЛЬНЫЕ УРАВНЕНИЯ
доц. БАСИК А.И.                                                                       502</t>
  </si>
  <si>
    <t>АЛГЕБРА (ПР)
СЕНДЕР Н.Н.      502</t>
  </si>
  <si>
    <t>ОПЕРАЦИОННЫЕ СИСТЕМЫ
ст.пр. КОНДРАТЮК А.П.                                                                      602</t>
  </si>
  <si>
    <t>ЛИНЕЙНАЯ АЛГЕБРА
доц. ТРОФИМУК А.А.                                                                   614</t>
  </si>
  <si>
    <t>ЭЛЕМЕНТАРНАЯ МАТЕМАТИКА: АЛГЕБРА (ПР)
МЕЛЬНИКОВА И.Н.     502</t>
  </si>
  <si>
    <t>ПСИХОЛОГИЯ (ПР)
ГОЛОВНЯ С.В.  601</t>
  </si>
  <si>
    <t>(1) ОС ОЛИХВЕР П.О. 712
(2) ОС СУЛИМ А.П.   714а</t>
  </si>
  <si>
    <t>(1) ТПМА ТКАЧ С.Н. 618
(2) ОФ СЕМЕНЮК О.А. 416</t>
  </si>
  <si>
    <t>РАЗРАБОТКА ПРИЛОЖЕНИЙ ДЛЯ МОБИЛЬНОЙ ОПЕРАЦИОННОЙ СИСТЕМЫ (НА ПРИМЕРЕ ОС "ANDROID")
ст.преп. КОНДРАТЮК А.П.                  616</t>
  </si>
  <si>
    <t>ТЕОРЕТИЧЕСКАЯ МЕХАНИКА (ПР)
КАЦ П.Б.             501</t>
  </si>
  <si>
    <t>ТЕОРЕТИЧЕСКАЯ МЕХАНИКА (ПР)
БАСИК А.И.         502</t>
  </si>
  <si>
    <t>АЛГЕБРА И ГЕОМЕТРИЯ (ПР)
ЗУБЕЙ Е.В.   514</t>
  </si>
  <si>
    <t>(1) ОПТИКА СУЛИМ А.П. 403
(2) ВИЯ ОЛИХВЕР П.О.  712</t>
  </si>
  <si>
    <t>ФИЗИЧЕСКАЯ КУЛЬТУРА</t>
  </si>
  <si>
    <t>МЕТОДИКА ВОСПИТ.РАБОТЫ В ДЕТСКИХ ОЗДОРОВ. ЛАГЕРЯХ (ПР)
ШИМАНЧИК М.С.  608</t>
  </si>
  <si>
    <t>АЛГЕБРА (ПР)
ТРОФИМУК А.А.   606</t>
  </si>
  <si>
    <t>ТЕОРЕТИЧЕСКАЯ ФИЗИКА
доц. СЕРЫЙ А.И.                                  502</t>
  </si>
  <si>
    <t>ОБЩАЯ ФИЗИКА
проф. ПЛЕТЮХОВ В.А.                                502</t>
  </si>
  <si>
    <t xml:space="preserve">(1) КГМ ЗУБЕЙ Е.В. 620
</t>
  </si>
  <si>
    <t xml:space="preserve">15.00  РУССКИЙ ЯЗЫК КАК ИНОСТРАННЫЙ
 ЗУЕВА Е.А. </t>
  </si>
  <si>
    <t>(1) ВИЯ ОЛИХВЕР П.О.  712
(2) КТФЭ СЕМЕНЮК О.А. 503</t>
  </si>
  <si>
    <t>ОСНОВЫ ПЕДАГОГИЧЕСКОГО ВЗАИМОДЕЙСТВИЯ ШКОЛЫ И СЕМЬИ 
доц. ЛЕВЧУК З.С.                                        702</t>
  </si>
  <si>
    <t>ПРАВА ПОТРЕБИТЕЛЯ В СОВРЕМЕННОЙ БЕЛАРУСИ (ПР)
ЛАГУНОВСКАЯ Е.А.   602</t>
  </si>
  <si>
    <t>ДИФФЕРЕНЦИАЛЬНЫЕ УРАВНЕНИЯ (ПР)
БАСИК А.И.           505</t>
  </si>
  <si>
    <t>ДИФФЕРЕНЦИАЛЬНЫЕ УРАВНЕНИЯ (ПР)
МЕЛЬНИКОВА И.Н. 606</t>
  </si>
  <si>
    <t>МЕТОДИКА ПРЕПОДАВАНИЯ МАТЕМАТИКИ (ПР)
ГРИНЬКО Е.П. 602</t>
  </si>
  <si>
    <t>ОБЩАЯ ФИЗИКА (ПР)
МИНИЧ А.С.    502</t>
  </si>
  <si>
    <t xml:space="preserve">15.00 (1) РКИ ЗУЕВА Е.А. 
</t>
  </si>
  <si>
    <t>ФИЛОСОФИЯ (ПР)
БАРМА А.В.   601</t>
  </si>
  <si>
    <t>(1) МПФ ИВКОВИЧ А.С. 518
(2) ОФ МИНИЧ А.С.  406</t>
  </si>
  <si>
    <t>(1) ОФ МИНИЧ А.С.  406
(2) МПФ ИВКОВИЧ А.С. 518</t>
  </si>
  <si>
    <t>(1) ОФ МИНИЧ А.С. 406
(2) МПФ ИВКОВИЧ А.С. 518</t>
  </si>
  <si>
    <t>ФИЛОСОФИЯ (ПР)
КРУСЬ П.П.      601</t>
  </si>
  <si>
    <t>ТЕОРИЯ ПРИНЯТИЯ РЕШЕНИЙ (ЛАБ)
СЕНДЕР А.Н.                                    503</t>
  </si>
  <si>
    <t>СЕТЕВЫЕ ПРОТОКОЛЫ И МАРШРУТИЗАЦИЯ (ЛАБ)
ГРИЦУК Д.В.   620</t>
  </si>
  <si>
    <t>СЕТЕВЫЕ ПРОТОКОЛЫ И МАРШРУТИЗАЦИЯ (ЛК)
доц. ГРИЦУК Д.В.   620</t>
  </si>
  <si>
    <t>ИНТЕРНЕТ-МАРКЕТИНГ (ЛК)
доц. СЕНДЕР А.Н.                            620</t>
  </si>
  <si>
    <t xml:space="preserve">
</t>
  </si>
  <si>
    <t>ФИЛОСОФИЯ (ПР)
КРУСЬ П.П.   601</t>
  </si>
  <si>
    <t>13.30 РУССКИЙ ЯЗЫК КАК ИНОСТРАННЫЙ
ГРИЦУК Л.Н.</t>
  </si>
  <si>
    <t>10.05  РУССКИЙ ЯЗЫК КАК ИНОСТРАННЫЙ
доц. ЯНИЦКАЯ А.Ю.</t>
  </si>
  <si>
    <t>13.30 РУССКИЙ ЯЗЫК КАК ИНОСТРАННЫЙ
ст.пр.  ГРИЦУК Л.Н.</t>
  </si>
  <si>
    <t>8.30 РУССКИЙ ЯЗЫК КАК ИНОСТРАННЫЙ 
ст.пр. ВЕРЕМЕЮК Г.А.</t>
  </si>
  <si>
    <t xml:space="preserve">(1) СКД СУЛИМ А.П.  409
</t>
  </si>
  <si>
    <t>(1) МЧА МАТЫСИК О.В. 714
(2) АСД КОВАЛЬЧУК А.В. 714а</t>
  </si>
  <si>
    <t xml:space="preserve">
(2) ВЕРТЕЙКО Е.Е.</t>
  </si>
  <si>
    <t>(1) ЭСТП ОЛИХВЕР П.О. 712
(2) ИО ЮДОВ А.А. 512</t>
  </si>
  <si>
    <t>(1) МФ СЕМЕНЮК О.А. 414
(2) ПР ОЛИХВЕР П.О.   712</t>
  </si>
  <si>
    <t>(1) ПР МАЦУЛЕВИЧ Е.И.   620
(2) МФ МИНИЧ А.С.    414</t>
  </si>
  <si>
    <t>(1) АСД КОВАЛЬЧУК А.В.   714
(2) ОС ОЛИХВЕР П.О. 712</t>
  </si>
  <si>
    <t>(1) ОС КОВАЛЬЧУК А.В.   714
(2) МЧА МАТЫСИК О.В.  616</t>
  </si>
  <si>
    <t>(1) К1С ЮДОВ А.А. 310
(2) ЧММФ ОЛИХВЕР П.О. 712</t>
  </si>
  <si>
    <t>(1) РКПП ОЛИХВЕР П.О. 712
(2) РКПП МАЦУЛЕВИЧ Е.И. 620</t>
  </si>
  <si>
    <t>СТАТИКА, КИНЕМАТИКА, ДИНАМИКА
доц. МАКОЕД И.И.      501</t>
  </si>
  <si>
    <t>ЭЛЕМЕНТАРНАЯ МАТЕМАТИКА И ПРЗ (ПР)
КАЛЛАУР Н.А.  603</t>
  </si>
  <si>
    <t>ПРАВА ПОТРЕБИТЕЛЯ В СОВРЕМЕННОЙ БЕЛАРУСИ (ПР)
ЛАГУНОВСКАЯ Е.А.   606</t>
  </si>
  <si>
    <t>ОБЩАЯ ФИЗИКА (ПР)
МИНИЧ А.С.    420</t>
  </si>
  <si>
    <t>ОБЩАЯ ФИЗИКА
доц. ДЕМИДЧИК А.В.    508</t>
  </si>
  <si>
    <t>ТЕОРИЯ ВЕРОЯТНОСТЕЙ И МАТЕМАТИЧЕСКАЯ СТАТИСТИКА
доц. МИРСКАЯ Е.И.                                                                 702</t>
  </si>
  <si>
    <t>ФИЛОСОФИЯ
доц. КРУСЬ П.П.                                                                             614</t>
  </si>
  <si>
    <t>ФИЛОСОФИЯ (ПР)
КРУСЬ П.П.      603</t>
  </si>
  <si>
    <t>ПРАВА ПОТРЕБИТЕЛЯ В СОВРЕМЕННОЙ БЕЛАРУСИ
доц. ЛАГУНОВСКАЯ Е.А.   617</t>
  </si>
  <si>
    <t>ПРАВА ПОТРЕБИТЕЛЯ В СОВРЕМЕННОЙ БЕЛАРУСИ
доц. ЛАГУНОВСКАЯ Е.А.  617</t>
  </si>
  <si>
    <t>ПРАВА ПОТРЕБИТЕЛЯ В СОВРЕМЕННОЙ БЕЛАРУСИ (БелОБ)
доц. ЛАГУНОВСКАЯ Е.А.             617</t>
  </si>
  <si>
    <t>ФИЛОСОФИЯ
доц. КРУСЬ П.П.                                                                                                                                                                   617</t>
  </si>
  <si>
    <t>ПЕДАГОГИКА (ПР)
ШИМАНЧИК М.С.     420</t>
  </si>
  <si>
    <t>ДИФФЕРЕНЦИАЛЬНОЕ И ИНТЕГРАЛЬНОЕ ИСЧИСЛЕНИЕ (ПР)
МАРЗАН С.А.                              505</t>
  </si>
  <si>
    <t>ИССЛЕДОВАНИЕ ОПЕРАЦИЙ
доц. СЕНДЕР А.Н.                                       702</t>
  </si>
  <si>
    <t>ТЕОРИЯ ФУНКЦИЙ КОМПЛЕКСНОЙ ПЕРЕМЕННОЙ
доц. ГРИЦУК Е.В.    702</t>
  </si>
  <si>
    <t>ТЕОРИЯ ФУНКЦИЙ КОМПЛЕКСНОЙ ПЕРЕМЕННОЙ (ПР)
ГРИЦУК Е.В.    702</t>
  </si>
  <si>
    <t>(1) ПВС ТКАЧ С.Н. 618
(2) СОЦ.ПСИХОЛОГИЯ СЕМЯННИКОВА А.О.  412</t>
  </si>
  <si>
    <t>(1) СОЦ.ПСИХОЛОГИЯ СЕМЯННИКОВА А.О.  412
(2) ПВС ТКАЧ С.Н. 618</t>
  </si>
  <si>
    <t>ДИФФЕРЕНЦИАЛЬНОЕ И ИНТЕГРАЛЬНОЕ ИСЧИСЛЕНИЕ
доц. МАРЗАН С.А.                                                                                614</t>
  </si>
  <si>
    <t>ДИФФЕРЕНЦИАЛЬНОЕ И ИНТЕГРАЛЬНОЕ ИСЧИСЛЕНИЕ (ПР)
МАРЗАН С.А.                              614</t>
  </si>
  <si>
    <t>д/с ЭЛЕМЕНТЫ СТРУКТУРНОЙ ТЕХНОЛОГИИ ПРОГРАММИРОВАНИЯ
ст.пр. КОНДРАТЮК А.П.        402</t>
  </si>
  <si>
    <t>ЧИСЛЕННЫЕ МЕТОДЫ МАТЕМАТИЧЕСКОЙ ФИЗИКИ
ст.пр. КОНДРАТЮК А.П.    402</t>
  </si>
  <si>
    <t>ЛИНЕЙНАЯ АЛГЕБРА (ПР)
СЕНДЕР Н.Н.      606</t>
  </si>
  <si>
    <t>МАТЕМАТИЧЕСКИЙ АНАЛИЗ (ПР)
МАРЗАН С.А.                   501</t>
  </si>
  <si>
    <t>ТЕОРЕТИЧЕСКАЯ ФИЗИКА (ПР)
СЕРЫЙ А.И.         617</t>
  </si>
  <si>
    <t xml:space="preserve">ПЕДАГОГИКА (ПР)
ШИМАНЧИК М.С.      420 </t>
  </si>
  <si>
    <t>ФИЛОСОФИЯ (ПР)
БАРМА А.В.       601</t>
  </si>
  <si>
    <t>ДИФФЕРЕНЦИАЛЬНЫЕ УРАВНЕНИЯ
доц. ГРИЦУК Е.В.     601</t>
  </si>
  <si>
    <t>АНАЛИТИЧЕСКАЯ ГЕОМЕТРИЯ
доц. СЕРАЯ З.Н.                702</t>
  </si>
  <si>
    <t>ДИФФЕРЕНЦИАЛЬНЫЕ УРАВНЕНИЯ
доц. ГРИЦУК Е.В.                                                                         702</t>
  </si>
  <si>
    <t>ТЕХНОЛОГИИ ПРОГРАММИРОВАНИЯ И МЕТОДЫ АЛГОРИТМИЗАЦИИ
ст.пр. ТКАЧ С.Н.                  508</t>
  </si>
  <si>
    <t>ДИСКРЕТНАЯ МАТЕМАТИКА И МАТЕМАТИЧЕСКАЯ ЛОГИКА
доц. БУДЬКО А.Е.                                                                           614</t>
  </si>
  <si>
    <t>ЭЛЕМЕНТАРНАЯ МАТЕМАТИКА: АЛГЕБРА (ПР)
МЕЛЬНИКОВА И.Н.     702</t>
  </si>
  <si>
    <t>ОСНОВЫ ВЕКТОРНОГО И ТЕНЗОРНОГО АНАЛИЗА (ПР)
ПЛЕТЮХОВ В.А.     505</t>
  </si>
  <si>
    <t>ДИФФЕРЕНЦИАЛЬНОЕ ИСЧИСЛЕНИЕ (ПР)
МАРЗАН С.А.   606</t>
  </si>
  <si>
    <t>(1) ДММЛ БУДЬКО А.Е. 402
(2) ДММЛ ЮДОВ А.А.  505</t>
  </si>
  <si>
    <t>ОБЩАЯ ФИЗИКА (ПР)
СЕМЕНЮК О.А.   508</t>
  </si>
  <si>
    <t>ОБЪЕКТНО-ОРИЕНТИРОВАННОЕ ПРОГРАММИРОВАНИЕ
ст.пр. КОНДРАТЮК А.П.     704</t>
  </si>
  <si>
    <t>МАТЕМАТИЧЕСКИЙ АНАЛИЗ
доц. МАРЗАН С.А.                   502</t>
  </si>
  <si>
    <t>(1) ОПТИКА СУЛИМ А.П. 403
(2) л/с ООП ОЛИХВЕР П.О.   712</t>
  </si>
  <si>
    <t>(1) ФЯ МИНИЧ А.С. 410
(2) КС КОВАЛЬЧУК А.В. 714</t>
  </si>
  <si>
    <t xml:space="preserve">
(2) КГМ ЗУБЕЙ Е.В. 620</t>
  </si>
  <si>
    <t>(1) МЧА МАТЫСИК О.В.  620
(2) АСД КОВАЛЬЧУК А.В. 714</t>
  </si>
  <si>
    <t>ИНФОРМАЦИОННЫЕ ТЕХНОЛОГИИ В ОБРАЗОВАНИИ
ст.пр. САВЧУК Л.Н.                                                                             614</t>
  </si>
  <si>
    <t>(1) ДММЛ БУДЬКО А.Е.   505
(2) ДММЛ ЮДОВ А.А. 501</t>
  </si>
  <si>
    <t>(1) ДММЛ БУДЬКО А.Е. 505
(2) РКПП МАЦУЛЕВИЧ Е.И. 620</t>
  </si>
  <si>
    <t>(1) КГМ ЗУБЕЙ Е.В.  620
(2) ИТО МИЩУК И.О.   618</t>
  </si>
  <si>
    <t>(1) ИТО МИЩУК И.О.   618
(2) КГМ ЗУБЕЙ Е.В.  620</t>
  </si>
  <si>
    <t xml:space="preserve">(1) АСД КОВАЛЬЧУК А.В. 714
</t>
  </si>
  <si>
    <t xml:space="preserve">
(2) АСД КОВАЛЬЧУК А.В. 714</t>
  </si>
  <si>
    <t>ЭЛЕМЕНТАРНАЯ МАТЕМАТИКА И ПРАКТИКУМ ПО РЕШЕНИЮ ЗАДАЧ
доц. КАЛЛАУР Н.А.          603</t>
  </si>
  <si>
    <t>(1) ОС КОВАЛЬЧУК А.В.   714
(2) ОС ОЛИХВЕР П.О. 712</t>
  </si>
  <si>
    <t xml:space="preserve">(1) МПМ ГРИНЬКО Е.П. 608
</t>
  </si>
  <si>
    <t>(1) МЭ ЮДОВ А.А. 310
(2) МЭ СЕНДЕР А.Н. 714а</t>
  </si>
  <si>
    <t>(1) РКИ ВЕРЕМЕЮК Г.А.
(2) МПМ ГРИНЬКО Е.П. 608</t>
  </si>
  <si>
    <t xml:space="preserve">
(2) ОФ МИНИЧ А.С. 406</t>
  </si>
  <si>
    <t>(1) РКИ ЯНИЦКАЯ А.Ю.
(2) МПМ ГРИНЬКО Е.П. 608</t>
  </si>
  <si>
    <t>(1) КС ОЛИХВЕР П.О. 712
(2) КС КОВАЛЬЧУК А.В. 714</t>
  </si>
  <si>
    <t xml:space="preserve">
(2) МПМ ГРИНЬКО Е.П. 608</t>
  </si>
  <si>
    <t xml:space="preserve">
(2)  ЭСТП ОЛИХВЕР П.О. 712</t>
  </si>
  <si>
    <t xml:space="preserve">
(2)  РКИ ГРИЦУК Л.Н.</t>
  </si>
  <si>
    <t>ТЕОРИЯ И ПРАКТИКА СПЕЦИАЛЬНОГО ОБРАЗОВАНИЯ (ПР)
СИВАШИНСКАЯ Е.Ф.        602</t>
  </si>
  <si>
    <t xml:space="preserve">(1) ОФ МИНИЧ А.С. 406
</t>
  </si>
  <si>
    <t>ТЕОРЕТИКО-ЧИСЛОВЫЕ АЛГОРИТМЫ ИНФОРМАЦИОННОЙ БЕЗОПАСНОСТИ (ЛАБ)
доц. ГРИЦУК  Д.В. 620</t>
  </si>
  <si>
    <t>10.05 РУССКИЙ ЯЗЫК КАК ИНОСТРАННЫЙ
 ВЕРТЕЙКО Е.Е.</t>
  </si>
  <si>
    <t>(1) СКД СУЛИМ А.П.  409
(2) ИТО МОТУЗКО Д.А.   714а</t>
  </si>
  <si>
    <t xml:space="preserve">(1) ФЭ СЕМЕНЮК О.А.  508
</t>
  </si>
  <si>
    <t xml:space="preserve">
(2) ФЭ СЕМЕНЮК О.А. 508</t>
  </si>
  <si>
    <t>МЕТОДИКА ВОСПИТ.РАБОТЫ В ДЕТСКИХ ОЗДОРОВ. ЛАГЕРЯХ (ПР)
ПАВЛОВА А.Э.  702</t>
  </si>
  <si>
    <t>МЕТОДИКА ВОСПИТ.РАБОТЫ В ДЕТСКИХ ОЗДОРОВ. ЛАГЕРЯХ (ПР)
ПАВЛОВА А.Э.  608</t>
  </si>
  <si>
    <t xml:space="preserve">(1) РКПП КОВАЛЬЧУК А.В.  714
</t>
  </si>
  <si>
    <t xml:space="preserve">(1) ЧММФ ОЛИХВЕР П.О. 712
</t>
  </si>
  <si>
    <t xml:space="preserve">
(2) СОЦ.ПСИХОЛОГИЯ ГОЛОВНЯ С.В. 601</t>
  </si>
  <si>
    <t>(1) СОЦ.ПСИХОЛОГИЯ ГОЛОВНЯ С.В. 601
(2) ПВС КОВАЛЬЧУК А.В.   616</t>
  </si>
  <si>
    <t xml:space="preserve">
(2) ОПТИКА СУЛИМ А.П. 403</t>
  </si>
  <si>
    <t>(1) л/с ООП КОВАЛЬЧУК А.В.   714
(2) л/с ООП ОЛИХВЕР П.О.   712</t>
  </si>
  <si>
    <t xml:space="preserve">(1) ПР МАЦУЛЕВИЧ Е.И.   620
</t>
  </si>
  <si>
    <t xml:space="preserve">
(2) ПР ОЛИХВЕР П.О. 712</t>
  </si>
  <si>
    <t>(1) ПВС КОВАЛЬЧУК А.В. 616
(2) СКД СУЛИМ А.П.  409</t>
  </si>
  <si>
    <t xml:space="preserve">(1) КТФЭ СЕМЕНЮК О.А. 512
</t>
  </si>
  <si>
    <t>(1) КТФЭ СЕМЕНЮК О.А. 503
(2) ОПТИКА СУЛИМ А.П. 403</t>
  </si>
  <si>
    <t>(1) ЭК-КА  ТРОФИМУК А.А. 714
(2) К1С ЮДОВ А.А. 310</t>
  </si>
  <si>
    <t>(1) К1С СЕРАЯ З.Н. 503
(2) ИТЛ (ЛАБ) СЕНДЕР А.Н. 714а</t>
  </si>
  <si>
    <t xml:space="preserve">(1) КС ОЛИХВЕР П.О. 712
</t>
  </si>
  <si>
    <t xml:space="preserve">
(2) ФЯ МИНИЧ А.С. 410</t>
  </si>
  <si>
    <t>(1) МПМ КАЛЛАУР Н.А. 603
(2) ТПМА ТКАЧ С.Н. 618</t>
  </si>
  <si>
    <t xml:space="preserve">
(2) ИО СЕНДЕР А.Н. 618</t>
  </si>
  <si>
    <t xml:space="preserve">(1) МЭ ЮДОВ А.А. 310
</t>
  </si>
  <si>
    <t>ЭКОНОМЕТРИКА
доц. ТРОФИМУК А.А.           620</t>
  </si>
  <si>
    <t>(1) ПР МАЦУЛЕВИЧ Е.И.   620
(2) ПР ОЛИХВЕР П.О. 712</t>
  </si>
  <si>
    <t>ПЕДАГОГИКА (ПР)
ШИМАНЧИК М.С.      601</t>
  </si>
  <si>
    <t>ПЕДАГОГИКА (ПР)
ШИМАНЧИК М.С.     601</t>
  </si>
  <si>
    <t>ТЕРМОДИНАМИКА И СТАТИСТИЧЕСКАЯ ФИЗИКА (ПР)
МОТУЗКО Д.А.     501</t>
  </si>
  <si>
    <t>МЕТОДИКА ПРЕПОДАВАНИЯ МАТЕМАТИКИ (ПР)
ГРИНЬКО Е.П. 606</t>
  </si>
  <si>
    <t>ФУНКЦИОНАЛЬНЫЙ АНАЛИЗ И ИНТЕГРАЛЬНЫЕ УРАВНЕНИЯ (ПР)
 БАСИК А.И.                        505</t>
  </si>
  <si>
    <t>ТЕОРЕТИЧЕСКАЯ ФИЗИКА
доц. СЕРЫЙ А.И.                                  614</t>
  </si>
  <si>
    <t>ТЕОРЕТИЧЕСКАЯ ФИЗИКА (ПР)
СЕРЫЙ А.И.         614</t>
  </si>
  <si>
    <t>(1) ПЕДАГОГИКА ШИМАНЧИК М.С. 502
(2) МПМ КАЛЛАУР Н.А. 603</t>
  </si>
  <si>
    <t>(1) РКПП КОВАЛЬЧУК А.В.  620
(2) ДММЛ ЮДОВ А.А. 608</t>
  </si>
  <si>
    <t>ДИФФЕРЕНЦИАЛЬНЫЕ УРАВНЕНИЯ (ПР)
 ГРИЦУК Е.В.     606</t>
  </si>
  <si>
    <t>ТЕОРИЯ ФУНКЦИЙ КОМПЛЕКСНОЙ ПЕРЕМЕННОЙ (ПР)
ГРИЦУК Е.В.    606</t>
  </si>
  <si>
    <t>ДИФФЕРЕНЦИАЛЬНЫЕ УРАВНЕНИЯ (ПР)
ГРИЦУК Е.В.                       606</t>
  </si>
  <si>
    <t>ЛИНЕЙНАЯ АЛГЕБРА (ПР)
СЕНДЕР Н.Н.    501</t>
  </si>
  <si>
    <t>МАТЕМАТИЧЕСКИЕ МОДЕЛИ МИКРО- И МАКРОЭКОНОМИКИ (ПР)
ГРИЦУК Д.В.         614</t>
  </si>
  <si>
    <t>ОБЩАЯ ФИЗИКА (ПР)
МИНИЧ А.С.    601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</si>
  <si>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МИЛАЧ С.В.  301            КАЛИЛЕЦ Л.М. 305             ТРОЦЮК Т.С. 404          ЛЕВОНЮК Л.Е. 709                БАХУР И.Н. 412              ТИХОН Н.В.  420             КОВАЛЕНКО О.Н. 608               ИВАНЮК Н.В.  704</t>
    </r>
  </si>
  <si>
    <t>ОБЪЕКТНО-ОРИЕНТИРОВАННОЕ ПРОГРАММИРОВАНИЕ
ст.пр. КОНДРАТЮК А.П.   402</t>
  </si>
  <si>
    <t xml:space="preserve">БЕЛОРУССКИЙ ЯЗЫК (ПРОФЕССИОНАЛЬНАЯ ЛЕКСИКА) (ПР)
КИСЕЛЬ Т.А.          505 </t>
  </si>
  <si>
    <t>МЕТОДИКА ВОСПИТ.РАБОТЫ В ДЕТСКИХ ОЗДОРОВ. ЛАГЕРЯХ (ПР)
ШИМАНЧИК М.С.  614</t>
  </si>
  <si>
    <t>(1) ИО ЮДОВ А.А.  310
(2) УМФ БАСИК А.И. 614</t>
  </si>
  <si>
    <t>ФУНКЦИИ ВЕКТОРНОГО АРГУМЕНТА (ПР)
СЕНДЕР Н.Н.    614</t>
  </si>
  <si>
    <t>ТЕОРИЯ И ПРАКТИКА СПЕЦИАЛЬНОГО ОБРАЗОВАНИЯ (ПР)
ПАВЛОВА А.Э.         412</t>
  </si>
  <si>
    <t>МОЛЕКУЛЯРНАЯ ФИЗИКА (ПР)
МИНИЧ А.С.     420</t>
  </si>
  <si>
    <t>ПРАВА ПОТРЕБИТЕЛЯ В СОВРЕМЕННОЙ БЕЛАРУСИ (ПР)
ЛАГУНОВСКАЯ Е.А.   704</t>
  </si>
  <si>
    <t>ДИФФЕРЕНЦИАЛЬНОЕ ИСЧИСЛЕНИЕ (ПР)
МАРЗАН С.А.    617</t>
  </si>
  <si>
    <t>ТЕОРЕТИЧЕСКАЯ ФИЗИКА (ПР)
СЕРЫЙ А.И.         502</t>
  </si>
  <si>
    <t>ТЕОРИЯ ФУНКЦИЙ КОМПЛЕКСНОЙ ПЕРЕМЕННОЙ (ПР)
ГРИЦУК Е.В.                           505</t>
  </si>
  <si>
    <t xml:space="preserve">
(2) МЧА МАТЫСИК О.В. 616</t>
  </si>
  <si>
    <t>(1) ВМКМ КИСИЛЮК Е.В.  620
(2) ТПМА ТКАЧ С.Н.  618</t>
  </si>
  <si>
    <t>(1) л/с ООП КОВАЛЬЧУК А.В.   714
(2) КТФЭ СЕМЕНЮК О.А. 503</t>
  </si>
  <si>
    <t>(1) ИТО МОТУЗКО Д.А. 310
(2) СКД СУЛИМ А.П.  409</t>
  </si>
  <si>
    <t>(1) ИТ (ЛАБ) ГРИЦУК Д.В. 616
(2) МЭ СЕНДЕР А.Н. 714а</t>
  </si>
  <si>
    <t>(1) ОФ СЕМЕНЮК О.А. 416
(2) ВМКМ КИСИЛЮК Е.В.  616</t>
  </si>
  <si>
    <t>ИНТЕРНЕТ-МАРКЕТИНГ 
доц. СЕНДЕР А.Н.                            714а</t>
  </si>
  <si>
    <t xml:space="preserve">
(2) РКПП МАЦУЛЕВИЧ Е.И.   616</t>
  </si>
  <si>
    <t>ИНТЕРНЕТ-МАРКЕТИНГ (ЛК)
доц. СЕНДЕР А.Н.                            616</t>
  </si>
  <si>
    <t>ДИФФЕРЕНЦИАЛЬНЫЕ УРАВНЕНИЯ (ПР)
МЕЛЬНИКОВА И.Н. 502</t>
  </si>
  <si>
    <t xml:space="preserve">
15.00 (2) РКИ ГРИЦУК Л.Н. </t>
  </si>
  <si>
    <t>15.00 РУССКИЙ ЯЗЫК КАК ИНОСТРАННЫЙ
ст.пр. ГРИЦУК Л.Н.</t>
  </si>
  <si>
    <t>МЕТОДИКА ВОСПИТ.РАБОТЫ В ДЕТСКИХ ОЗДОРОВ. ЛАГЕРЯХ (ПР)
ПАВЛОВА А.Э.  603</t>
  </si>
  <si>
    <t>МЕТОДИКА ВОСПИТ.РАБОТЫ В ДЕТСКИХ ОЗДОРОВ. ЛАГЕРЯХ (ПР)
ПАВЛОВА А.Э.  704</t>
  </si>
  <si>
    <t>ФИЛОСОФИЯ (ПР)
БАРМА А.В.    606</t>
  </si>
  <si>
    <t xml:space="preserve">(1) ДММЛ БУДЬКО А.Е. 402
</t>
  </si>
  <si>
    <t>ФИЛОСОФИЯ (ПР)
БАРМА А.В.   402</t>
  </si>
  <si>
    <t>ТЕОРЕТИЧЕСКАЯ МЕХАНИКА (ПР)
БАСИК А.И.         501</t>
  </si>
  <si>
    <t>МЕТОДЫ ЧИСЛЕННОГО АНАЛИЗА
доц. МАТЫСИК О.В.   608</t>
  </si>
  <si>
    <t>МОЛЕКУЛЯРНАЯ ФИЗИКА
доц. МАКОЕД И.И.      420</t>
  </si>
  <si>
    <t>(1) УМФ БАСИК А.И. 502
(2) К1С ЮДОВ А.А. 310</t>
  </si>
  <si>
    <t>ФИЛОСОФИЯ (ПР)
БАРМА А.В.       606</t>
  </si>
  <si>
    <t>СТАТИКА, КИНЕМАТИКА, ДИНАМИКА (ПР)
СУЛИМ А.П.        514</t>
  </si>
  <si>
    <t xml:space="preserve">(1) ОС ОЛИХВЕР П.О. 712
</t>
  </si>
  <si>
    <t>(1) АСД КОВАЛЬЧУК А.В. 616
(2) ОС СУЛИМ А.П.   714а</t>
  </si>
  <si>
    <t xml:space="preserve">(1) ТПМА ТКАЧ С.Н. 618
</t>
  </si>
  <si>
    <t xml:space="preserve">
(2) ПЕДАГОГИКА ШИМАНЧИК М.С. 601</t>
  </si>
  <si>
    <t>БЕЛОРУССКИЙ ЯЗЫК (ПРОФЕССИОНАЛЬНАЯ ЛЕКСИКА) (ПР)
КИСЕЛЬ Т.А.          603</t>
  </si>
  <si>
    <t xml:space="preserve">
(2) ОС ОЛИХВЕР П.О. 712</t>
  </si>
  <si>
    <t xml:space="preserve">
(2) ДММЛ ЮДОВ А.А.   614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</si>
  <si>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ПОВХ И.В.   311       ТИХОН Н.В. 301        КАЛИЛЕЦ Л.М. 305         БАХУР И.Н.  412       ДРОБОТ Е.С. 420</t>
    </r>
  </si>
  <si>
    <t>ТЕРМОДИНАМИКА И СТАТИСТИЧЕСКАЯ ФИЗИКА (ПР)
МОТУЗКО Д.А.     429</t>
  </si>
  <si>
    <t xml:space="preserve">(1)  МПМ ГРИНЬКО Е.П. 608
15.00 (2) РКИ НИКИТИНА Н.Е. </t>
  </si>
  <si>
    <t>15.00 РУССКИЙ ЯЗЫК КАК ИНОСТРАННЫЙ 
доц. НИКИТИНА Н.Е.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</si>
</sst>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b/>
      <sz val="28"/>
      <color indexed="63"/>
      <name val="Arial Cyr"/>
      <family val="0"/>
    </font>
    <font>
      <b/>
      <sz val="16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12"/>
      <color theme="1" tint="0.34999001026153564"/>
      <name val="Arial Cyr"/>
      <family val="0"/>
    </font>
    <font>
      <b/>
      <sz val="28"/>
      <color theme="1" tint="0.34999001026153564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 style="dashed"/>
      <right style="medium"/>
      <top style="dashed"/>
      <bottom style="dashed"/>
    </border>
    <border>
      <left style="dashed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DashDot"/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double"/>
      <bottom style="dashed"/>
    </border>
    <border>
      <left style="dashed"/>
      <right style="dashed"/>
      <top style="double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56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7" fillId="0" borderId="2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183" fontId="4" fillId="33" borderId="3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0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0" fontId="59" fillId="0" borderId="21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183" fontId="4" fillId="33" borderId="0" xfId="0" applyNumberFormat="1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59" fillId="35" borderId="30" xfId="0" applyFont="1" applyFill="1" applyBorder="1" applyAlignment="1">
      <alignment vertical="center" wrapText="1"/>
    </xf>
    <xf numFmtId="0" fontId="16" fillId="35" borderId="54" xfId="0" applyFont="1" applyFill="1" applyBorder="1" applyAlignment="1">
      <alignment vertical="center" wrapText="1"/>
    </xf>
    <xf numFmtId="0" fontId="16" fillId="35" borderId="43" xfId="0" applyFont="1" applyFill="1" applyBorder="1" applyAlignment="1">
      <alignment vertical="center" wrapText="1"/>
    </xf>
    <xf numFmtId="0" fontId="16" fillId="35" borderId="2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35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56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center" wrapText="1"/>
    </xf>
    <xf numFmtId="183" fontId="14" fillId="0" borderId="0" xfId="0" applyNumberFormat="1" applyFont="1" applyFill="1" applyAlignment="1">
      <alignment horizontal="center" vertical="center"/>
    </xf>
    <xf numFmtId="0" fontId="10" fillId="0" borderId="57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39"/>
  <sheetViews>
    <sheetView showGridLines="0" view="pageBreakPreview" zoomScale="55" zoomScaleNormal="70" zoomScaleSheetLayoutView="55" zoomScalePageLayoutView="0" workbookViewId="0" topLeftCell="A19">
      <selection activeCell="S34" sqref="S34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75" t="s">
        <v>20</v>
      </c>
      <c r="C1" s="175"/>
      <c r="D1" s="175"/>
      <c r="E1" s="173" t="s">
        <v>61</v>
      </c>
      <c r="F1" s="173"/>
      <c r="G1" s="86"/>
    </row>
    <row r="2" spans="1:9" ht="18">
      <c r="A2" s="174" t="str">
        <f>"РАСПИСАНИЕ  1  КУРСА  С  "&amp;TEXT(A4,"ДД. ММ. ГГГГ")&amp;" ПО  "&amp;TEXT(A4+5,"ДД. ММ. ГГГГ")</f>
        <v>РАСПИСАНИЕ  1  КУРСА  С  23. 05. 2022 ПО  28. 05. 2022</v>
      </c>
      <c r="B2" s="174"/>
      <c r="C2" s="174"/>
      <c r="D2" s="174"/>
      <c r="E2" s="174"/>
      <c r="F2" s="174"/>
      <c r="G2" s="174"/>
      <c r="H2" s="174"/>
      <c r="I2" s="174"/>
    </row>
    <row r="3" ht="13.5" thickBot="1"/>
    <row r="4" spans="1:9" ht="21" thickBot="1">
      <c r="A4" s="28">
        <v>44704</v>
      </c>
      <c r="B4" s="32" t="s">
        <v>18</v>
      </c>
      <c r="C4" s="32" t="s">
        <v>21</v>
      </c>
      <c r="D4" s="32" t="s">
        <v>8</v>
      </c>
      <c r="E4" s="32" t="s">
        <v>9</v>
      </c>
      <c r="F4" s="32" t="s">
        <v>29</v>
      </c>
      <c r="G4" s="32" t="s">
        <v>8</v>
      </c>
      <c r="H4" s="32" t="s">
        <v>9</v>
      </c>
      <c r="I4" s="32" t="s">
        <v>29</v>
      </c>
    </row>
    <row r="5" spans="1:9" ht="12.75" customHeight="1" thickBot="1" thickTop="1">
      <c r="A5" s="127" t="s">
        <v>19</v>
      </c>
      <c r="B5" s="23">
        <f aca="true" t="shared" si="0" ref="B5:I5">$A$4</f>
        <v>44704</v>
      </c>
      <c r="C5" s="23">
        <f t="shared" si="0"/>
        <v>44704</v>
      </c>
      <c r="D5" s="23">
        <f t="shared" si="0"/>
        <v>44704</v>
      </c>
      <c r="E5" s="23">
        <f t="shared" si="0"/>
        <v>44704</v>
      </c>
      <c r="F5" s="23">
        <f t="shared" si="0"/>
        <v>44704</v>
      </c>
      <c r="G5" s="23">
        <f t="shared" si="0"/>
        <v>44704</v>
      </c>
      <c r="H5" s="23">
        <f t="shared" si="0"/>
        <v>44704</v>
      </c>
      <c r="I5" s="23">
        <f t="shared" si="0"/>
        <v>44704</v>
      </c>
    </row>
    <row r="6" spans="1:9" ht="60" customHeight="1" thickTop="1">
      <c r="A6" s="8" t="s">
        <v>0</v>
      </c>
      <c r="B6" s="33" t="s">
        <v>191</v>
      </c>
      <c r="C6" s="33" t="s">
        <v>149</v>
      </c>
      <c r="D6" s="176" t="s">
        <v>83</v>
      </c>
      <c r="E6" s="176"/>
      <c r="F6" s="33" t="s">
        <v>143</v>
      </c>
      <c r="G6" s="36"/>
      <c r="H6" s="9"/>
      <c r="I6" s="9"/>
    </row>
    <row r="7" spans="1:9" ht="60" customHeight="1">
      <c r="A7" s="8" t="s">
        <v>26</v>
      </c>
      <c r="B7" s="180" t="s">
        <v>58</v>
      </c>
      <c r="C7" s="180"/>
      <c r="D7" s="180"/>
      <c r="E7" s="180"/>
      <c r="F7" s="34" t="s">
        <v>67</v>
      </c>
      <c r="G7" s="165"/>
      <c r="H7" s="9"/>
      <c r="I7" s="9"/>
    </row>
    <row r="8" spans="1:9" ht="60" customHeight="1">
      <c r="A8" s="8" t="s">
        <v>31</v>
      </c>
      <c r="B8" s="181" t="s">
        <v>87</v>
      </c>
      <c r="C8" s="181"/>
      <c r="D8" s="181"/>
      <c r="E8" s="181"/>
      <c r="F8" s="34" t="s">
        <v>226</v>
      </c>
      <c r="G8" s="9"/>
      <c r="H8" s="9"/>
      <c r="I8" s="9"/>
    </row>
    <row r="9" spans="1:9" ht="60" customHeight="1" thickBot="1">
      <c r="A9" s="7" t="s">
        <v>27</v>
      </c>
      <c r="B9" s="179" t="s">
        <v>193</v>
      </c>
      <c r="C9" s="179"/>
      <c r="D9" s="35" t="s">
        <v>65</v>
      </c>
      <c r="E9" s="35" t="s">
        <v>294</v>
      </c>
      <c r="F9" s="21"/>
      <c r="G9" s="35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44705</v>
      </c>
      <c r="C10" s="5">
        <f t="shared" si="1"/>
        <v>44705</v>
      </c>
      <c r="D10" s="5">
        <f t="shared" si="1"/>
        <v>44705</v>
      </c>
      <c r="E10" s="5">
        <f t="shared" si="1"/>
        <v>44705</v>
      </c>
      <c r="F10" s="13">
        <f t="shared" si="1"/>
        <v>44705</v>
      </c>
      <c r="G10" s="5">
        <f t="shared" si="1"/>
        <v>44705</v>
      </c>
      <c r="H10" s="5">
        <f t="shared" si="1"/>
        <v>44705</v>
      </c>
      <c r="I10" s="13">
        <f t="shared" si="1"/>
        <v>44705</v>
      </c>
    </row>
    <row r="11" spans="1:9" ht="60" customHeight="1" thickTop="1">
      <c r="A11" s="8" t="s">
        <v>0</v>
      </c>
      <c r="B11" s="33" t="s">
        <v>184</v>
      </c>
      <c r="C11" s="33" t="s">
        <v>139</v>
      </c>
      <c r="D11" s="176" t="s">
        <v>99</v>
      </c>
      <c r="E11" s="176"/>
      <c r="F11" s="33" t="s">
        <v>133</v>
      </c>
      <c r="G11" s="9"/>
      <c r="H11" s="9"/>
      <c r="I11" s="9"/>
    </row>
    <row r="12" spans="1:9" ht="60" customHeight="1">
      <c r="A12" s="8" t="s">
        <v>26</v>
      </c>
      <c r="B12" s="177" t="s">
        <v>90</v>
      </c>
      <c r="C12" s="178"/>
      <c r="D12" s="34" t="s">
        <v>89</v>
      </c>
      <c r="E12" s="34" t="s">
        <v>252</v>
      </c>
      <c r="F12" s="34" t="s">
        <v>249</v>
      </c>
      <c r="G12" s="9"/>
      <c r="H12" s="9"/>
      <c r="I12" s="9"/>
    </row>
    <row r="13" spans="1:9" ht="60" customHeight="1">
      <c r="A13" s="8" t="s">
        <v>31</v>
      </c>
      <c r="B13" s="34" t="s">
        <v>100</v>
      </c>
      <c r="C13" s="34" t="s">
        <v>107</v>
      </c>
      <c r="D13" s="34" t="s">
        <v>65</v>
      </c>
      <c r="E13" s="34" t="s">
        <v>162</v>
      </c>
      <c r="F13" s="34" t="s">
        <v>250</v>
      </c>
      <c r="G13" s="9"/>
      <c r="H13" s="9"/>
      <c r="I13" s="9"/>
    </row>
    <row r="14" spans="1:9" s="15" customFormat="1" ht="60" customHeight="1" thickBot="1">
      <c r="A14" s="148" t="s">
        <v>27</v>
      </c>
      <c r="B14" s="179" t="s">
        <v>155</v>
      </c>
      <c r="C14" s="179"/>
      <c r="D14" s="35" t="s">
        <v>257</v>
      </c>
      <c r="E14" s="35" t="s">
        <v>248</v>
      </c>
      <c r="F14" s="35" t="s">
        <v>68</v>
      </c>
      <c r="G14" s="146"/>
      <c r="H14" s="146"/>
      <c r="I14" s="146"/>
    </row>
    <row r="15" spans="1:9" ht="14.25" customHeight="1" thickBot="1" thickTop="1">
      <c r="A15" s="147" t="s">
        <v>4</v>
      </c>
      <c r="B15" s="24">
        <f aca="true" t="shared" si="2" ref="B15:I15">$A$4+2</f>
        <v>44706</v>
      </c>
      <c r="C15" s="24">
        <f t="shared" si="2"/>
        <v>44706</v>
      </c>
      <c r="D15" s="24">
        <f t="shared" si="2"/>
        <v>44706</v>
      </c>
      <c r="E15" s="24">
        <f t="shared" si="2"/>
        <v>44706</v>
      </c>
      <c r="F15" s="25">
        <f t="shared" si="2"/>
        <v>44706</v>
      </c>
      <c r="G15" s="24">
        <f t="shared" si="2"/>
        <v>44706</v>
      </c>
      <c r="H15" s="24">
        <f t="shared" si="2"/>
        <v>44706</v>
      </c>
      <c r="I15" s="25">
        <f t="shared" si="2"/>
        <v>44706</v>
      </c>
    </row>
    <row r="16" spans="1:9" ht="60" customHeight="1" thickTop="1">
      <c r="A16" s="8" t="s">
        <v>0</v>
      </c>
      <c r="B16" s="33" t="s">
        <v>166</v>
      </c>
      <c r="C16" s="34" t="s">
        <v>288</v>
      </c>
      <c r="D16" s="176" t="s">
        <v>83</v>
      </c>
      <c r="E16" s="176"/>
      <c r="F16" s="33" t="s">
        <v>164</v>
      </c>
      <c r="G16" s="9"/>
      <c r="H16" s="9"/>
      <c r="I16" s="9"/>
    </row>
    <row r="17" spans="1:16" ht="60" customHeight="1">
      <c r="A17" s="8" t="s">
        <v>26</v>
      </c>
      <c r="B17" s="34" t="s">
        <v>167</v>
      </c>
      <c r="C17" s="34" t="s">
        <v>289</v>
      </c>
      <c r="D17" s="34" t="s">
        <v>64</v>
      </c>
      <c r="E17" s="34" t="s">
        <v>194</v>
      </c>
      <c r="F17" s="34" t="s">
        <v>165</v>
      </c>
      <c r="G17" s="132"/>
      <c r="H17" s="132"/>
      <c r="I17" s="133"/>
      <c r="P17" s="6" t="s">
        <v>46</v>
      </c>
    </row>
    <row r="18" spans="1:9" ht="60" customHeight="1">
      <c r="A18" s="8" t="s">
        <v>31</v>
      </c>
      <c r="B18" s="181" t="s">
        <v>255</v>
      </c>
      <c r="C18" s="181"/>
      <c r="D18" s="181"/>
      <c r="E18" s="181"/>
      <c r="F18" s="34" t="s">
        <v>68</v>
      </c>
      <c r="G18" s="9"/>
      <c r="H18" s="9"/>
      <c r="I18" s="9"/>
    </row>
    <row r="19" spans="1:38" s="20" customFormat="1" ht="60" customHeight="1" thickBot="1">
      <c r="A19" s="7" t="s">
        <v>27</v>
      </c>
      <c r="B19" s="35" t="s">
        <v>176</v>
      </c>
      <c r="C19" s="63"/>
      <c r="D19" s="35" t="s">
        <v>172</v>
      </c>
      <c r="E19" s="35" t="s">
        <v>89</v>
      </c>
      <c r="F19" s="63"/>
      <c r="G19" s="35"/>
      <c r="H19" s="35"/>
      <c r="I19" s="3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9" ht="14.25" customHeight="1" thickBot="1" thickTop="1">
      <c r="A20" s="4" t="s">
        <v>5</v>
      </c>
      <c r="B20" s="24">
        <f aca="true" t="shared" si="3" ref="B20:I20">$A$4+3</f>
        <v>44707</v>
      </c>
      <c r="C20" s="24">
        <f t="shared" si="3"/>
        <v>44707</v>
      </c>
      <c r="D20" s="24">
        <f t="shared" si="3"/>
        <v>44707</v>
      </c>
      <c r="E20" s="24">
        <f t="shared" si="3"/>
        <v>44707</v>
      </c>
      <c r="F20" s="25">
        <f t="shared" si="3"/>
        <v>44707</v>
      </c>
      <c r="G20" s="24">
        <f t="shared" si="3"/>
        <v>44707</v>
      </c>
      <c r="H20" s="24">
        <f t="shared" si="3"/>
        <v>44707</v>
      </c>
      <c r="I20" s="25">
        <f t="shared" si="3"/>
        <v>44707</v>
      </c>
    </row>
    <row r="21" spans="1:9" ht="60" customHeight="1" thickTop="1">
      <c r="A21" s="8" t="s">
        <v>0</v>
      </c>
      <c r="B21" s="33" t="s">
        <v>178</v>
      </c>
      <c r="C21" s="33" t="s">
        <v>270</v>
      </c>
      <c r="D21" s="33" t="s">
        <v>148</v>
      </c>
      <c r="E21" s="33" t="s">
        <v>66</v>
      </c>
      <c r="F21" s="33" t="s">
        <v>177</v>
      </c>
      <c r="G21" s="166"/>
      <c r="H21" s="167"/>
      <c r="I21" s="168"/>
    </row>
    <row r="22" spans="1:9" ht="60" customHeight="1">
      <c r="A22" s="8" t="s">
        <v>26</v>
      </c>
      <c r="B22" s="180" t="s">
        <v>58</v>
      </c>
      <c r="C22" s="180"/>
      <c r="D22" s="180"/>
      <c r="E22" s="180"/>
      <c r="F22" s="34" t="s">
        <v>144</v>
      </c>
      <c r="G22" s="165"/>
      <c r="H22" s="9"/>
      <c r="I22" s="9"/>
    </row>
    <row r="23" spans="1:9" ht="60" customHeight="1">
      <c r="A23" s="8" t="s">
        <v>31</v>
      </c>
      <c r="B23" s="34" t="s">
        <v>182</v>
      </c>
      <c r="C23" s="34" t="s">
        <v>215</v>
      </c>
      <c r="D23" s="177" t="s">
        <v>181</v>
      </c>
      <c r="E23" s="177"/>
      <c r="F23" s="34" t="s">
        <v>183</v>
      </c>
      <c r="G23" s="9"/>
      <c r="H23" s="9"/>
      <c r="I23" s="9"/>
    </row>
    <row r="24" spans="1:9" ht="60" customHeight="1" thickBot="1">
      <c r="A24" s="7" t="s">
        <v>27</v>
      </c>
      <c r="B24" s="35" t="s">
        <v>92</v>
      </c>
      <c r="C24" s="35"/>
      <c r="D24" s="35" t="s">
        <v>185</v>
      </c>
      <c r="E24" s="35" t="s">
        <v>252</v>
      </c>
      <c r="F24" s="21"/>
      <c r="G24" s="35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44708</v>
      </c>
      <c r="C25" s="24">
        <f t="shared" si="4"/>
        <v>44708</v>
      </c>
      <c r="D25" s="24">
        <f t="shared" si="4"/>
        <v>44708</v>
      </c>
      <c r="E25" s="24">
        <f t="shared" si="4"/>
        <v>44708</v>
      </c>
      <c r="F25" s="25">
        <f t="shared" si="4"/>
        <v>44708</v>
      </c>
      <c r="G25" s="24">
        <f t="shared" si="4"/>
        <v>44708</v>
      </c>
      <c r="H25" s="24">
        <f t="shared" si="4"/>
        <v>44708</v>
      </c>
      <c r="I25" s="25">
        <f t="shared" si="4"/>
        <v>44708</v>
      </c>
    </row>
    <row r="26" spans="1:9" ht="60" customHeight="1" thickTop="1">
      <c r="A26" s="8" t="s">
        <v>0</v>
      </c>
      <c r="B26" s="33" t="s">
        <v>114</v>
      </c>
      <c r="C26" s="33" t="s">
        <v>223</v>
      </c>
      <c r="D26" s="176" t="s">
        <v>168</v>
      </c>
      <c r="E26" s="176"/>
      <c r="F26" s="33" t="s">
        <v>164</v>
      </c>
      <c r="G26" s="9"/>
      <c r="H26" s="9"/>
      <c r="I26" s="9"/>
    </row>
    <row r="27" spans="1:9" ht="60" customHeight="1">
      <c r="A27" s="8" t="s">
        <v>26</v>
      </c>
      <c r="B27" s="34" t="s">
        <v>264</v>
      </c>
      <c r="C27" s="34" t="s">
        <v>260</v>
      </c>
      <c r="D27" s="34" t="s">
        <v>66</v>
      </c>
      <c r="E27" s="34" t="s">
        <v>195</v>
      </c>
      <c r="F27" s="34" t="s">
        <v>286</v>
      </c>
      <c r="G27" s="9"/>
      <c r="H27" s="9"/>
      <c r="I27" s="9"/>
    </row>
    <row r="28" spans="1:9" ht="60" customHeight="1">
      <c r="A28" s="8" t="s">
        <v>31</v>
      </c>
      <c r="B28" s="34" t="s">
        <v>92</v>
      </c>
      <c r="C28" s="34" t="s">
        <v>93</v>
      </c>
      <c r="D28" s="34" t="s">
        <v>148</v>
      </c>
      <c r="E28" s="34" t="s">
        <v>65</v>
      </c>
      <c r="F28" s="34" t="s">
        <v>262</v>
      </c>
      <c r="G28" s="9"/>
      <c r="H28" s="9"/>
      <c r="I28" s="9"/>
    </row>
    <row r="29" spans="1:9" ht="60" customHeight="1" thickBot="1">
      <c r="A29" s="7" t="s">
        <v>27</v>
      </c>
      <c r="B29" s="35" t="s">
        <v>62</v>
      </c>
      <c r="C29" s="35" t="s">
        <v>228</v>
      </c>
      <c r="D29" s="35" t="s">
        <v>282</v>
      </c>
      <c r="E29" s="35" t="s">
        <v>169</v>
      </c>
      <c r="F29" s="35" t="s">
        <v>239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44709</v>
      </c>
      <c r="C30" s="24">
        <f t="shared" si="5"/>
        <v>44709</v>
      </c>
      <c r="D30" s="24">
        <f t="shared" si="5"/>
        <v>44709</v>
      </c>
      <c r="E30" s="24">
        <f t="shared" si="5"/>
        <v>44709</v>
      </c>
      <c r="F30" s="25">
        <f t="shared" si="5"/>
        <v>44709</v>
      </c>
      <c r="G30" s="24">
        <f t="shared" si="5"/>
        <v>44709</v>
      </c>
      <c r="H30" s="24">
        <f t="shared" si="5"/>
        <v>44709</v>
      </c>
      <c r="I30" s="25">
        <f t="shared" si="5"/>
        <v>44709</v>
      </c>
    </row>
    <row r="31" spans="1:9" ht="60" customHeight="1" thickTop="1">
      <c r="A31" s="8" t="s">
        <v>0</v>
      </c>
      <c r="B31" s="33" t="s">
        <v>196</v>
      </c>
      <c r="C31" s="36"/>
      <c r="D31" s="33" t="s">
        <v>296</v>
      </c>
      <c r="F31" s="33" t="s">
        <v>82</v>
      </c>
      <c r="G31" s="36"/>
      <c r="H31" s="9"/>
      <c r="I31" s="9"/>
    </row>
    <row r="32" spans="1:9" ht="60" customHeight="1">
      <c r="A32" s="8" t="s">
        <v>26</v>
      </c>
      <c r="B32" s="34" t="s">
        <v>197</v>
      </c>
      <c r="C32" s="34" t="s">
        <v>133</v>
      </c>
      <c r="D32" s="198"/>
      <c r="E32" s="34" t="s">
        <v>274</v>
      </c>
      <c r="F32" s="34" t="s">
        <v>227</v>
      </c>
      <c r="G32" s="9"/>
      <c r="H32" s="9"/>
      <c r="I32" s="9"/>
    </row>
    <row r="33" spans="1:9" ht="60" customHeight="1">
      <c r="A33" s="8" t="s">
        <v>31</v>
      </c>
      <c r="B33" s="9"/>
      <c r="C33" s="34" t="s">
        <v>222</v>
      </c>
      <c r="D33" s="9"/>
      <c r="E33" s="34" t="s">
        <v>220</v>
      </c>
      <c r="F33" s="9"/>
      <c r="G33" s="9"/>
      <c r="H33" s="9"/>
      <c r="I33" s="9"/>
    </row>
    <row r="34" spans="1:9" ht="60" customHeight="1" thickBot="1">
      <c r="A34" s="7" t="s">
        <v>27</v>
      </c>
      <c r="B34" s="150"/>
      <c r="C34" s="150"/>
      <c r="D34" s="150"/>
      <c r="E34" s="150"/>
      <c r="F34" s="150"/>
      <c r="G34" s="150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82" t="s">
        <v>47</v>
      </c>
      <c r="B37" s="182"/>
      <c r="C37" s="182"/>
      <c r="F37" s="31" t="s">
        <v>48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6">
    <mergeCell ref="D11:E11"/>
    <mergeCell ref="B18:E18"/>
    <mergeCell ref="B22:E22"/>
    <mergeCell ref="A37:C37"/>
    <mergeCell ref="D23:E23"/>
    <mergeCell ref="D26:E26"/>
    <mergeCell ref="B14:C14"/>
    <mergeCell ref="E1:F1"/>
    <mergeCell ref="A2:I2"/>
    <mergeCell ref="B1:D1"/>
    <mergeCell ref="D6:E6"/>
    <mergeCell ref="B12:C12"/>
    <mergeCell ref="D16:E16"/>
    <mergeCell ref="B9:C9"/>
    <mergeCell ref="B7:E7"/>
    <mergeCell ref="B8:E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L39"/>
  <sheetViews>
    <sheetView view="pageBreakPreview" zoomScale="55" zoomScaleNormal="40" zoomScaleSheetLayoutView="55" zoomScalePageLayoutView="0" workbookViewId="0" topLeftCell="A16">
      <selection activeCell="D26" sqref="D26:F26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75" t="s">
        <v>20</v>
      </c>
      <c r="C1" s="175"/>
      <c r="D1" s="175"/>
      <c r="E1" s="173" t="s">
        <v>61</v>
      </c>
      <c r="F1" s="173"/>
      <c r="G1" s="128"/>
      <c r="H1" s="1"/>
      <c r="I1" s="1"/>
      <c r="J1" s="129"/>
    </row>
    <row r="2" spans="1:9" ht="18">
      <c r="A2" s="174" t="str">
        <f>"РАСПИСАНИЕ  2  КУРСА  С  "&amp;TEXT(A4,"ДД. ММ. ГГГГ")&amp;" ПО  "&amp;TEXT(A4+5,"ДД. ММ. ГГГГ")</f>
        <v>РАСПИСАНИЕ  2  КУРСА  С  23. 05. 2022 ПО  28. 05. 2022</v>
      </c>
      <c r="B2" s="174"/>
      <c r="C2" s="174"/>
      <c r="D2" s="174"/>
      <c r="E2" s="174"/>
      <c r="F2" s="174"/>
      <c r="G2" s="126"/>
      <c r="H2" s="126"/>
      <c r="I2" s="126"/>
    </row>
    <row r="3" spans="10:12" ht="13.5" thickBot="1">
      <c r="J3" s="12"/>
      <c r="K3" s="12"/>
      <c r="L3" s="12"/>
    </row>
    <row r="4" spans="1:12" ht="21" thickBot="1">
      <c r="A4" s="3">
        <f>'1 КУРС'!A4</f>
        <v>44704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34</v>
      </c>
      <c r="G4" s="32" t="s">
        <v>10</v>
      </c>
      <c r="H4" s="32" t="s">
        <v>11</v>
      </c>
      <c r="I4" s="32" t="s">
        <v>34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44704</v>
      </c>
      <c r="C5" s="5">
        <f t="shared" si="0"/>
        <v>44704</v>
      </c>
      <c r="D5" s="5">
        <f t="shared" si="0"/>
        <v>44704</v>
      </c>
      <c r="E5" s="5">
        <f t="shared" si="0"/>
        <v>44704</v>
      </c>
      <c r="F5" s="5">
        <f t="shared" si="0"/>
        <v>44704</v>
      </c>
      <c r="G5" s="5">
        <f t="shared" si="0"/>
        <v>44704</v>
      </c>
      <c r="H5" s="5">
        <f t="shared" si="0"/>
        <v>44704</v>
      </c>
      <c r="I5" s="5">
        <f t="shared" si="0"/>
        <v>44704</v>
      </c>
      <c r="J5" s="12"/>
      <c r="K5" s="12"/>
      <c r="L5" s="12"/>
    </row>
    <row r="6" spans="1:12" ht="60" customHeight="1" thickTop="1">
      <c r="A6" s="8" t="s">
        <v>0</v>
      </c>
      <c r="B6" s="189" t="s">
        <v>58</v>
      </c>
      <c r="C6" s="189"/>
      <c r="D6" s="189"/>
      <c r="E6" s="189"/>
      <c r="F6" s="189"/>
      <c r="G6" s="130"/>
      <c r="H6" s="130"/>
      <c r="I6" s="130"/>
      <c r="J6" s="14"/>
      <c r="K6" s="12"/>
      <c r="L6" s="12"/>
    </row>
    <row r="7" spans="1:9" ht="60" customHeight="1">
      <c r="A7" s="8" t="s">
        <v>26</v>
      </c>
      <c r="B7" s="34" t="s">
        <v>97</v>
      </c>
      <c r="C7" s="34" t="s">
        <v>240</v>
      </c>
      <c r="D7" s="177" t="s">
        <v>98</v>
      </c>
      <c r="E7" s="177"/>
      <c r="F7" s="34" t="s">
        <v>230</v>
      </c>
      <c r="G7" s="34"/>
      <c r="H7" s="34"/>
      <c r="I7" s="9"/>
    </row>
    <row r="8" spans="1:9" ht="60" customHeight="1">
      <c r="A8" s="8" t="s">
        <v>31</v>
      </c>
      <c r="B8" s="34" t="s">
        <v>241</v>
      </c>
      <c r="C8" s="34" t="s">
        <v>153</v>
      </c>
      <c r="D8" s="34" t="s">
        <v>74</v>
      </c>
      <c r="E8" s="34" t="s">
        <v>244</v>
      </c>
      <c r="F8" s="34" t="s">
        <v>116</v>
      </c>
      <c r="G8" s="34"/>
      <c r="H8" s="34"/>
      <c r="I8" s="9"/>
    </row>
    <row r="9" spans="1:12" ht="60" customHeight="1" thickBot="1">
      <c r="A9" s="7" t="s">
        <v>27</v>
      </c>
      <c r="B9" s="35" t="s">
        <v>293</v>
      </c>
      <c r="C9" s="21"/>
      <c r="D9" s="35" t="s">
        <v>244</v>
      </c>
      <c r="E9" s="35" t="s">
        <v>145</v>
      </c>
      <c r="F9" s="21"/>
      <c r="G9" s="35"/>
      <c r="H9" s="131"/>
      <c r="I9" s="35"/>
      <c r="J9" s="16"/>
      <c r="K9" s="186"/>
      <c r="L9" s="186"/>
    </row>
    <row r="10" spans="1:12" ht="14.25" thickBot="1" thickTop="1">
      <c r="A10" s="4" t="s">
        <v>3</v>
      </c>
      <c r="B10" s="5">
        <f aca="true" t="shared" si="1" ref="B10:I10">$A$4+1</f>
        <v>44705</v>
      </c>
      <c r="C10" s="5">
        <f t="shared" si="1"/>
        <v>44705</v>
      </c>
      <c r="D10" s="5">
        <f t="shared" si="1"/>
        <v>44705</v>
      </c>
      <c r="E10" s="5">
        <f t="shared" si="1"/>
        <v>44705</v>
      </c>
      <c r="F10" s="5">
        <f t="shared" si="1"/>
        <v>44705</v>
      </c>
      <c r="G10" s="5">
        <f t="shared" si="1"/>
        <v>44705</v>
      </c>
      <c r="H10" s="5">
        <f t="shared" si="1"/>
        <v>44705</v>
      </c>
      <c r="I10" s="13">
        <f t="shared" si="1"/>
        <v>44705</v>
      </c>
      <c r="J10" s="12"/>
      <c r="K10" s="12"/>
      <c r="L10" s="12"/>
    </row>
    <row r="11" spans="1:10" ht="60" customHeight="1" thickTop="1">
      <c r="A11" s="8" t="s">
        <v>0</v>
      </c>
      <c r="B11" s="33" t="s">
        <v>247</v>
      </c>
      <c r="C11" s="170" t="s">
        <v>88</v>
      </c>
      <c r="D11" s="33" t="s">
        <v>94</v>
      </c>
      <c r="E11" s="33" t="s">
        <v>198</v>
      </c>
      <c r="F11" s="33" t="s">
        <v>86</v>
      </c>
      <c r="G11" s="33"/>
      <c r="H11" s="33"/>
      <c r="I11" s="36"/>
      <c r="J11" s="12"/>
    </row>
    <row r="12" spans="1:9" ht="60" customHeight="1">
      <c r="A12" s="8" t="s">
        <v>26</v>
      </c>
      <c r="B12" s="34" t="s">
        <v>161</v>
      </c>
      <c r="C12" s="34" t="s">
        <v>78</v>
      </c>
      <c r="D12" s="177" t="s">
        <v>154</v>
      </c>
      <c r="E12" s="177"/>
      <c r="F12" s="34" t="s">
        <v>269</v>
      </c>
      <c r="G12" s="34"/>
      <c r="H12" s="34"/>
      <c r="I12" s="9"/>
    </row>
    <row r="13" spans="1:9" ht="60" customHeight="1">
      <c r="A13" s="8" t="s">
        <v>31</v>
      </c>
      <c r="B13" s="34" t="s">
        <v>70</v>
      </c>
      <c r="C13" s="34" t="s">
        <v>268</v>
      </c>
      <c r="D13" s="34" t="s">
        <v>102</v>
      </c>
      <c r="E13" s="34" t="s">
        <v>146</v>
      </c>
      <c r="F13" s="34" t="s">
        <v>84</v>
      </c>
      <c r="G13" s="34"/>
      <c r="H13" s="34"/>
      <c r="I13" s="9"/>
    </row>
    <row r="14" spans="1:12" ht="60" customHeight="1" thickBot="1">
      <c r="A14" s="7" t="s">
        <v>27</v>
      </c>
      <c r="B14" s="35" t="s">
        <v>292</v>
      </c>
      <c r="C14" s="21"/>
      <c r="D14" s="35" t="s">
        <v>267</v>
      </c>
      <c r="E14" s="35" t="s">
        <v>251</v>
      </c>
      <c r="F14" s="35" t="s">
        <v>189</v>
      </c>
      <c r="G14" s="35"/>
      <c r="H14" s="35"/>
      <c r="I14" s="21"/>
      <c r="L14" s="12"/>
    </row>
    <row r="15" spans="1:12" ht="14.25" thickBot="1" thickTop="1">
      <c r="A15" s="4" t="s">
        <v>4</v>
      </c>
      <c r="B15" s="5">
        <f aca="true" t="shared" si="2" ref="B15:I15">$A$4+2</f>
        <v>44706</v>
      </c>
      <c r="C15" s="5">
        <f t="shared" si="2"/>
        <v>44706</v>
      </c>
      <c r="D15" s="5">
        <f t="shared" si="2"/>
        <v>44706</v>
      </c>
      <c r="E15" s="5">
        <f t="shared" si="2"/>
        <v>44706</v>
      </c>
      <c r="F15" s="5">
        <f t="shared" si="2"/>
        <v>44706</v>
      </c>
      <c r="G15" s="5">
        <f t="shared" si="2"/>
        <v>44706</v>
      </c>
      <c r="H15" s="5">
        <f t="shared" si="2"/>
        <v>44706</v>
      </c>
      <c r="I15" s="13">
        <f t="shared" si="2"/>
        <v>44706</v>
      </c>
      <c r="J15" s="12"/>
      <c r="K15" s="12"/>
      <c r="L15" s="12"/>
    </row>
    <row r="16" spans="1:9" ht="71.25" customHeight="1" thickTop="1">
      <c r="A16" s="8" t="s">
        <v>0</v>
      </c>
      <c r="B16" s="36"/>
      <c r="C16" s="33" t="s">
        <v>216</v>
      </c>
      <c r="D16" s="36"/>
      <c r="E16" s="33" t="s">
        <v>199</v>
      </c>
      <c r="F16" s="36"/>
      <c r="G16" s="139"/>
      <c r="H16" s="139"/>
      <c r="I16" s="140"/>
    </row>
    <row r="17" spans="1:9" ht="60" customHeight="1">
      <c r="A17" s="8" t="s">
        <v>26</v>
      </c>
      <c r="B17" s="34" t="s">
        <v>97</v>
      </c>
      <c r="C17" s="34" t="s">
        <v>175</v>
      </c>
      <c r="D17" s="34" t="s">
        <v>290</v>
      </c>
      <c r="E17" s="34" t="s">
        <v>192</v>
      </c>
      <c r="F17" s="34" t="s">
        <v>229</v>
      </c>
      <c r="G17" s="16"/>
      <c r="H17" s="16"/>
      <c r="I17" s="19"/>
    </row>
    <row r="18" spans="1:9" ht="60" customHeight="1">
      <c r="A18" s="8" t="s">
        <v>31</v>
      </c>
      <c r="B18" s="34" t="s">
        <v>173</v>
      </c>
      <c r="C18" s="34" t="s">
        <v>69</v>
      </c>
      <c r="D18" s="34" t="s">
        <v>140</v>
      </c>
      <c r="E18" s="34" t="s">
        <v>94</v>
      </c>
      <c r="F18" s="34" t="s">
        <v>108</v>
      </c>
      <c r="G18" s="16"/>
      <c r="H18" s="16"/>
      <c r="I18" s="19"/>
    </row>
    <row r="19" spans="1:9" ht="60" customHeight="1" thickBot="1">
      <c r="A19" s="7" t="s">
        <v>27</v>
      </c>
      <c r="B19" s="179" t="s">
        <v>117</v>
      </c>
      <c r="C19" s="179"/>
      <c r="D19" s="179" t="s">
        <v>76</v>
      </c>
      <c r="E19" s="179"/>
      <c r="F19" s="35" t="s">
        <v>256</v>
      </c>
      <c r="G19" s="141"/>
      <c r="H19" s="141"/>
      <c r="I19" s="142"/>
    </row>
    <row r="20" spans="1:9" ht="14.25" thickBot="1" thickTop="1">
      <c r="A20" s="4" t="s">
        <v>5</v>
      </c>
      <c r="B20" s="5">
        <f aca="true" t="shared" si="3" ref="B20:I20">$A$4+3</f>
        <v>44707</v>
      </c>
      <c r="C20" s="5">
        <f t="shared" si="3"/>
        <v>44707</v>
      </c>
      <c r="D20" s="5">
        <f t="shared" si="3"/>
        <v>44707</v>
      </c>
      <c r="E20" s="5">
        <f t="shared" si="3"/>
        <v>44707</v>
      </c>
      <c r="F20" s="5">
        <f t="shared" si="3"/>
        <v>44707</v>
      </c>
      <c r="G20" s="5">
        <f t="shared" si="3"/>
        <v>44707</v>
      </c>
      <c r="H20" s="5">
        <f t="shared" si="3"/>
        <v>44707</v>
      </c>
      <c r="I20" s="13">
        <f t="shared" si="3"/>
        <v>44707</v>
      </c>
    </row>
    <row r="21" spans="1:10" ht="60" customHeight="1" thickTop="1">
      <c r="A21" s="8" t="s">
        <v>0</v>
      </c>
      <c r="B21" s="189" t="s">
        <v>58</v>
      </c>
      <c r="C21" s="189"/>
      <c r="D21" s="189"/>
      <c r="E21" s="189"/>
      <c r="F21" s="189"/>
      <c r="G21" s="187"/>
      <c r="H21" s="188"/>
      <c r="I21" s="188"/>
      <c r="J21" s="14"/>
    </row>
    <row r="22" spans="1:9" ht="60" customHeight="1">
      <c r="A22" s="8" t="s">
        <v>26</v>
      </c>
      <c r="B22" s="34" t="s">
        <v>200</v>
      </c>
      <c r="C22" s="34" t="s">
        <v>180</v>
      </c>
      <c r="D22" s="177" t="s">
        <v>179</v>
      </c>
      <c r="E22" s="177"/>
      <c r="F22" s="34" t="s">
        <v>105</v>
      </c>
      <c r="G22" s="138"/>
      <c r="H22" s="89"/>
      <c r="I22" s="9"/>
    </row>
    <row r="23" spans="1:9" ht="60" customHeight="1">
      <c r="A23" s="8" t="s">
        <v>31</v>
      </c>
      <c r="B23" s="34" t="s">
        <v>72</v>
      </c>
      <c r="C23" s="34" t="s">
        <v>73</v>
      </c>
      <c r="D23" s="177" t="s">
        <v>96</v>
      </c>
      <c r="E23" s="177"/>
      <c r="F23" s="34" t="s">
        <v>225</v>
      </c>
      <c r="G23" s="138"/>
      <c r="H23" s="89"/>
      <c r="I23" s="9"/>
    </row>
    <row r="24" spans="1:9" ht="60" customHeight="1" thickBot="1">
      <c r="A24" s="7" t="s">
        <v>27</v>
      </c>
      <c r="B24" s="35"/>
      <c r="C24" s="35" t="s">
        <v>272</v>
      </c>
      <c r="D24" s="35" t="s">
        <v>75</v>
      </c>
      <c r="E24" s="21"/>
      <c r="F24" s="35" t="s">
        <v>224</v>
      </c>
      <c r="G24" s="136"/>
      <c r="H24" s="136"/>
      <c r="I24" s="137"/>
    </row>
    <row r="25" spans="1:9" ht="14.25" thickBot="1" thickTop="1">
      <c r="A25" s="4" t="s">
        <v>6</v>
      </c>
      <c r="B25" s="24">
        <f aca="true" t="shared" si="4" ref="B25:I25">$A$4+4</f>
        <v>44708</v>
      </c>
      <c r="C25" s="24">
        <f t="shared" si="4"/>
        <v>44708</v>
      </c>
      <c r="D25" s="24">
        <f t="shared" si="4"/>
        <v>44708</v>
      </c>
      <c r="E25" s="24">
        <f t="shared" si="4"/>
        <v>44708</v>
      </c>
      <c r="F25" s="24">
        <f t="shared" si="4"/>
        <v>44708</v>
      </c>
      <c r="G25" s="24">
        <f t="shared" si="4"/>
        <v>44708</v>
      </c>
      <c r="H25" s="5">
        <f t="shared" si="4"/>
        <v>44708</v>
      </c>
      <c r="I25" s="13">
        <f t="shared" si="4"/>
        <v>44708</v>
      </c>
    </row>
    <row r="26" spans="1:9" ht="60" customHeight="1" thickTop="1">
      <c r="A26" s="114" t="s">
        <v>0</v>
      </c>
      <c r="B26" s="36"/>
      <c r="C26" s="33" t="s">
        <v>217</v>
      </c>
      <c r="D26" s="185" t="s">
        <v>297</v>
      </c>
      <c r="E26" s="185"/>
      <c r="F26" s="185"/>
      <c r="G26" s="185"/>
      <c r="H26" s="185"/>
      <c r="I26" s="185"/>
    </row>
    <row r="27" spans="1:9" ht="60" customHeight="1">
      <c r="A27" s="114" t="s">
        <v>26</v>
      </c>
      <c r="B27" s="34" t="s">
        <v>133</v>
      </c>
      <c r="C27" s="34" t="s">
        <v>103</v>
      </c>
      <c r="D27" s="34" t="s">
        <v>94</v>
      </c>
      <c r="E27" s="34" t="s">
        <v>285</v>
      </c>
      <c r="F27" s="34" t="s">
        <v>187</v>
      </c>
      <c r="G27" s="177"/>
      <c r="H27" s="177"/>
      <c r="I27" s="9"/>
    </row>
    <row r="28" spans="1:9" ht="60" customHeight="1">
      <c r="A28" s="114" t="s">
        <v>31</v>
      </c>
      <c r="B28" s="34" t="s">
        <v>188</v>
      </c>
      <c r="C28" s="34" t="s">
        <v>103</v>
      </c>
      <c r="D28" s="34" t="s">
        <v>77</v>
      </c>
      <c r="E28" s="34" t="s">
        <v>244</v>
      </c>
      <c r="G28" s="178"/>
      <c r="H28" s="178"/>
      <c r="I28" s="34"/>
    </row>
    <row r="29" spans="1:9" ht="60" customHeight="1" thickBot="1">
      <c r="A29" s="115" t="s">
        <v>27</v>
      </c>
      <c r="B29" s="35" t="s">
        <v>235</v>
      </c>
      <c r="C29" s="35" t="s">
        <v>186</v>
      </c>
      <c r="D29" s="21"/>
      <c r="E29" s="35" t="s">
        <v>94</v>
      </c>
      <c r="F29" s="21"/>
      <c r="G29" s="179"/>
      <c r="H29" s="179"/>
      <c r="I29" s="35"/>
    </row>
    <row r="30" spans="1:9" ht="14.25" thickBot="1" thickTop="1">
      <c r="A30" s="4" t="s">
        <v>7</v>
      </c>
      <c r="B30" s="108">
        <f aca="true" t="shared" si="5" ref="B30:I30">$A$4+5</f>
        <v>44709</v>
      </c>
      <c r="C30" s="108">
        <f t="shared" si="5"/>
        <v>44709</v>
      </c>
      <c r="D30" s="108">
        <f t="shared" si="5"/>
        <v>44709</v>
      </c>
      <c r="E30" s="108">
        <f t="shared" si="5"/>
        <v>44709</v>
      </c>
      <c r="F30" s="108">
        <f t="shared" si="5"/>
        <v>44709</v>
      </c>
      <c r="G30" s="108">
        <f t="shared" si="5"/>
        <v>44709</v>
      </c>
      <c r="H30" s="108">
        <f t="shared" si="5"/>
        <v>44709</v>
      </c>
      <c r="I30" s="108">
        <f t="shared" si="5"/>
        <v>44709</v>
      </c>
    </row>
    <row r="31" spans="1:9" ht="60" customHeight="1" thickTop="1">
      <c r="A31" s="8" t="s">
        <v>0</v>
      </c>
      <c r="B31" s="36"/>
      <c r="C31" s="33" t="s">
        <v>71</v>
      </c>
      <c r="D31" s="33" t="s">
        <v>266</v>
      </c>
      <c r="E31" s="33" t="s">
        <v>201</v>
      </c>
      <c r="F31" s="33" t="s">
        <v>85</v>
      </c>
      <c r="G31" s="176"/>
      <c r="H31" s="176"/>
      <c r="I31" s="36"/>
    </row>
    <row r="32" spans="1:9" ht="60" customHeight="1">
      <c r="A32" s="8" t="s">
        <v>26</v>
      </c>
      <c r="B32" s="34" t="s">
        <v>101</v>
      </c>
      <c r="C32" s="34" t="s">
        <v>133</v>
      </c>
      <c r="D32" s="34" t="s">
        <v>291</v>
      </c>
      <c r="E32" s="34" t="s">
        <v>266</v>
      </c>
      <c r="F32" s="9"/>
      <c r="G32" s="178"/>
      <c r="H32" s="178"/>
      <c r="I32" s="9"/>
    </row>
    <row r="33" spans="1:9" ht="60" customHeight="1">
      <c r="A33" s="8" t="s">
        <v>31</v>
      </c>
      <c r="B33" s="34"/>
      <c r="C33" s="34"/>
      <c r="D33" s="9"/>
      <c r="E33" s="9"/>
      <c r="F33" s="9"/>
      <c r="G33" s="9"/>
      <c r="H33" s="9"/>
      <c r="I33" s="34"/>
    </row>
    <row r="34" spans="1:9" ht="60" customHeight="1" thickBot="1">
      <c r="A34" s="7" t="s">
        <v>27</v>
      </c>
      <c r="B34" s="149"/>
      <c r="C34" s="149"/>
      <c r="D34" s="149"/>
      <c r="E34" s="149"/>
      <c r="F34" s="149"/>
      <c r="G34" s="21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184" t="str">
        <f>'1 КУРС'!A37:C37</f>
        <v>ДЕКАН</v>
      </c>
      <c r="B37" s="184"/>
      <c r="C37" s="184"/>
      <c r="E37" s="11"/>
      <c r="F37" s="183" t="str">
        <f>'1 КУРС'!F37</f>
        <v>О.А. КОТЛОВСКИЙ</v>
      </c>
      <c r="G37" s="183"/>
      <c r="H37" s="183"/>
      <c r="I37" s="11" t="str">
        <f>'1 КУРС'!F37</f>
        <v>О.А. КОТЛОВСКИЙ</v>
      </c>
      <c r="J37" s="11"/>
      <c r="K37" s="11"/>
    </row>
    <row r="38" ht="12.75">
      <c r="J38" s="2"/>
    </row>
    <row r="39" ht="12.75">
      <c r="J39" s="2"/>
    </row>
  </sheetData>
  <sheetProtection/>
  <mergeCells count="22">
    <mergeCell ref="B1:D1"/>
    <mergeCell ref="E1:F1"/>
    <mergeCell ref="B21:F21"/>
    <mergeCell ref="B6:F6"/>
    <mergeCell ref="A2:F2"/>
    <mergeCell ref="B19:C19"/>
    <mergeCell ref="K9:L9"/>
    <mergeCell ref="G21:I21"/>
    <mergeCell ref="G27:H27"/>
    <mergeCell ref="G29:H29"/>
    <mergeCell ref="G28:H28"/>
    <mergeCell ref="G32:H32"/>
    <mergeCell ref="G26:I26"/>
    <mergeCell ref="G31:H31"/>
    <mergeCell ref="F37:H37"/>
    <mergeCell ref="A37:C37"/>
    <mergeCell ref="D7:E7"/>
    <mergeCell ref="D12:E12"/>
    <mergeCell ref="D19:E19"/>
    <mergeCell ref="D22:E22"/>
    <mergeCell ref="D26:F26"/>
    <mergeCell ref="D23:E23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G37"/>
  <sheetViews>
    <sheetView view="pageBreakPreview" zoomScale="60" zoomScaleNormal="40" zoomScalePageLayoutView="0" workbookViewId="0" topLeftCell="A2">
      <pane ySplit="3" topLeftCell="A14" activePane="bottomLeft" state="frozen"/>
      <selection pane="topLeft" activeCell="A2" sqref="A2"/>
      <selection pane="bottomLeft" activeCell="D19" sqref="D19"/>
    </sheetView>
  </sheetViews>
  <sheetFormatPr defaultColWidth="9.00390625" defaultRowHeight="12.75"/>
  <cols>
    <col min="1" max="1" width="7.375" style="1" customWidth="1"/>
    <col min="2" max="6" width="27.875" style="2" customWidth="1"/>
    <col min="7" max="9" width="37.00390625" style="2" customWidth="1"/>
    <col min="10" max="16384" width="9.125" style="6" customWidth="1"/>
  </cols>
  <sheetData>
    <row r="1" spans="1:10" ht="124.5" customHeight="1">
      <c r="A1" s="12"/>
      <c r="B1" s="175" t="s">
        <v>20</v>
      </c>
      <c r="C1" s="175"/>
      <c r="D1" s="175"/>
      <c r="E1" s="175"/>
      <c r="F1" s="175"/>
      <c r="G1" s="175"/>
      <c r="H1" s="173" t="s">
        <v>61</v>
      </c>
      <c r="I1" s="173"/>
      <c r="J1" s="26"/>
    </row>
    <row r="2" spans="1:9" ht="18">
      <c r="A2" s="174" t="str">
        <f>"РАСПИСАНИЕ  3  КУРСА  С  "&amp;TEXT(A4,"ДД. ММ. ГГГГ")&amp;" ПО  "&amp;TEXT(A4+5,"ДД. ММ. ГГГГ")</f>
        <v>РАСПИСАНИЕ  3  КУРСА  С  23. 05. 2022 ПО  28. 05. 2022</v>
      </c>
      <c r="B2" s="174"/>
      <c r="C2" s="174"/>
      <c r="D2" s="174"/>
      <c r="E2" s="174"/>
      <c r="F2" s="174"/>
      <c r="G2" s="174"/>
      <c r="H2" s="174"/>
      <c r="I2" s="174"/>
    </row>
    <row r="3" ht="13.5" thickBot="1"/>
    <row r="4" spans="1:9" ht="21" thickBot="1">
      <c r="A4" s="3">
        <f>'1 КУРС'!A4</f>
        <v>44704</v>
      </c>
      <c r="B4" s="32" t="s">
        <v>1</v>
      </c>
      <c r="C4" s="32" t="s">
        <v>30</v>
      </c>
      <c r="D4" s="32" t="s">
        <v>49</v>
      </c>
      <c r="E4" s="32" t="s">
        <v>23</v>
      </c>
      <c r="F4" s="32" t="s">
        <v>50</v>
      </c>
      <c r="G4" s="32" t="s">
        <v>12</v>
      </c>
      <c r="H4" s="32" t="s">
        <v>13</v>
      </c>
      <c r="I4" s="32" t="s">
        <v>35</v>
      </c>
    </row>
    <row r="5" spans="1:9" s="1" customFormat="1" ht="14.25" thickBot="1" thickTop="1">
      <c r="A5" s="27" t="s">
        <v>2</v>
      </c>
      <c r="B5" s="5">
        <f aca="true" t="shared" si="0" ref="B5:I5">$A$4</f>
        <v>44704</v>
      </c>
      <c r="C5" s="5">
        <f t="shared" si="0"/>
        <v>44704</v>
      </c>
      <c r="D5" s="5">
        <f t="shared" si="0"/>
        <v>44704</v>
      </c>
      <c r="E5" s="5">
        <f t="shared" si="0"/>
        <v>44704</v>
      </c>
      <c r="F5" s="5">
        <f t="shared" si="0"/>
        <v>44704</v>
      </c>
      <c r="G5" s="5">
        <f t="shared" si="0"/>
        <v>44704</v>
      </c>
      <c r="H5" s="5">
        <f t="shared" si="0"/>
        <v>44704</v>
      </c>
      <c r="I5" s="5">
        <f t="shared" si="0"/>
        <v>44704</v>
      </c>
    </row>
    <row r="6" spans="1:9" ht="60" customHeight="1" thickTop="1">
      <c r="A6" s="8" t="s">
        <v>0</v>
      </c>
      <c r="B6" s="33" t="s">
        <v>202</v>
      </c>
      <c r="C6" s="33" t="s">
        <v>277</v>
      </c>
      <c r="D6" s="151" t="s">
        <v>218</v>
      </c>
      <c r="E6" s="176" t="s">
        <v>245</v>
      </c>
      <c r="F6" s="176"/>
      <c r="G6" s="33" t="s">
        <v>237</v>
      </c>
      <c r="H6" s="170"/>
      <c r="I6" s="33" t="s">
        <v>190</v>
      </c>
    </row>
    <row r="7" spans="1:33" ht="50.25" customHeight="1">
      <c r="A7" s="8" t="s">
        <v>26</v>
      </c>
      <c r="B7" s="34" t="s">
        <v>119</v>
      </c>
      <c r="C7" s="34" t="s">
        <v>150</v>
      </c>
      <c r="D7" s="9" t="s">
        <v>243</v>
      </c>
      <c r="E7" s="34" t="s">
        <v>152</v>
      </c>
      <c r="F7" s="34" t="s">
        <v>246</v>
      </c>
      <c r="G7" s="34" t="s">
        <v>238</v>
      </c>
      <c r="H7" s="34" t="s">
        <v>147</v>
      </c>
      <c r="I7" s="34" t="s">
        <v>242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17" customFormat="1" ht="60" customHeight="1">
      <c r="A8" s="8" t="s">
        <v>31</v>
      </c>
      <c r="B8" s="164" t="s">
        <v>109</v>
      </c>
      <c r="C8" s="171" t="s">
        <v>218</v>
      </c>
      <c r="D8" s="34" t="s">
        <v>120</v>
      </c>
      <c r="E8" s="164" t="s">
        <v>109</v>
      </c>
      <c r="F8" s="34" t="s">
        <v>122</v>
      </c>
      <c r="G8" s="190" t="s">
        <v>59</v>
      </c>
      <c r="H8" s="190"/>
      <c r="I8" s="19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5" customFormat="1" ht="60" customHeight="1" thickBot="1">
      <c r="A9" s="7" t="s">
        <v>27</v>
      </c>
      <c r="B9" s="153"/>
      <c r="C9" s="35" t="s">
        <v>276</v>
      </c>
      <c r="D9" s="153"/>
      <c r="E9" s="35" t="s">
        <v>125</v>
      </c>
      <c r="F9" s="153"/>
      <c r="G9" s="35" t="s">
        <v>203</v>
      </c>
      <c r="H9" s="21" t="s">
        <v>151</v>
      </c>
      <c r="I9" s="63"/>
      <c r="J9" s="6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21" s="1" customFormat="1" ht="14.25" thickBot="1" thickTop="1">
      <c r="A10" s="27" t="s">
        <v>3</v>
      </c>
      <c r="B10" s="5">
        <f aca="true" t="shared" si="1" ref="B10:I10">$A$4+1</f>
        <v>44705</v>
      </c>
      <c r="C10" s="5">
        <f t="shared" si="1"/>
        <v>44705</v>
      </c>
      <c r="D10" s="5">
        <f t="shared" si="1"/>
        <v>44705</v>
      </c>
      <c r="E10" s="5">
        <f t="shared" si="1"/>
        <v>44705</v>
      </c>
      <c r="F10" s="5">
        <f t="shared" si="1"/>
        <v>44705</v>
      </c>
      <c r="G10" s="13">
        <f t="shared" si="1"/>
        <v>44705</v>
      </c>
      <c r="H10" s="5">
        <f t="shared" si="1"/>
        <v>44705</v>
      </c>
      <c r="I10" s="5">
        <f t="shared" si="1"/>
        <v>44705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9" ht="60" customHeight="1" thickTop="1">
      <c r="A11" s="114" t="s">
        <v>0</v>
      </c>
      <c r="B11" s="33"/>
      <c r="C11" s="33"/>
      <c r="D11" s="33" t="s">
        <v>204</v>
      </c>
      <c r="E11" s="87" t="s">
        <v>205</v>
      </c>
      <c r="F11" s="87"/>
      <c r="G11" s="34" t="s">
        <v>134</v>
      </c>
      <c r="H11" s="36"/>
      <c r="I11" s="33" t="s">
        <v>233</v>
      </c>
    </row>
    <row r="12" spans="1:9" ht="60" customHeight="1">
      <c r="A12" s="114" t="s">
        <v>26</v>
      </c>
      <c r="B12" s="152" t="s">
        <v>157</v>
      </c>
      <c r="C12" s="34" t="s">
        <v>206</v>
      </c>
      <c r="D12" s="34" t="s">
        <v>156</v>
      </c>
      <c r="E12" s="152" t="s">
        <v>158</v>
      </c>
      <c r="F12" s="34" t="s">
        <v>141</v>
      </c>
      <c r="G12" s="193" t="s">
        <v>159</v>
      </c>
      <c r="H12" s="193"/>
      <c r="I12" s="193"/>
    </row>
    <row r="13" spans="1:9" ht="60" customHeight="1">
      <c r="A13" s="114" t="s">
        <v>31</v>
      </c>
      <c r="B13" s="192" t="s">
        <v>160</v>
      </c>
      <c r="C13" s="192"/>
      <c r="D13" s="192"/>
      <c r="E13" s="192"/>
      <c r="F13" s="192"/>
      <c r="G13" s="192"/>
      <c r="H13" s="192"/>
      <c r="I13" s="192"/>
    </row>
    <row r="14" spans="1:9" ht="60" customHeight="1" thickBot="1">
      <c r="A14" s="115" t="s">
        <v>27</v>
      </c>
      <c r="B14" s="21" t="s">
        <v>121</v>
      </c>
      <c r="C14" s="169"/>
      <c r="D14" s="169"/>
      <c r="E14" s="35" t="s">
        <v>124</v>
      </c>
      <c r="F14" s="35" t="s">
        <v>122</v>
      </c>
      <c r="G14" s="179" t="s">
        <v>163</v>
      </c>
      <c r="H14" s="179"/>
      <c r="I14" s="35"/>
    </row>
    <row r="15" spans="1:9" s="1" customFormat="1" ht="14.25" thickBot="1" thickTop="1">
      <c r="A15" s="27" t="s">
        <v>4</v>
      </c>
      <c r="B15" s="108">
        <f aca="true" t="shared" si="2" ref="B15:I15">$A$4+2</f>
        <v>44706</v>
      </c>
      <c r="C15" s="108">
        <f t="shared" si="2"/>
        <v>44706</v>
      </c>
      <c r="D15" s="108">
        <f t="shared" si="2"/>
        <v>44706</v>
      </c>
      <c r="E15" s="108">
        <f t="shared" si="2"/>
        <v>44706</v>
      </c>
      <c r="F15" s="108">
        <f t="shared" si="2"/>
        <v>44706</v>
      </c>
      <c r="G15" s="108">
        <f t="shared" si="2"/>
        <v>44706</v>
      </c>
      <c r="H15" s="24">
        <f t="shared" si="2"/>
        <v>44706</v>
      </c>
      <c r="I15" s="24">
        <f t="shared" si="2"/>
        <v>44706</v>
      </c>
    </row>
    <row r="16" spans="1:9" ht="60" customHeight="1" thickTop="1">
      <c r="A16" s="8" t="s">
        <v>0</v>
      </c>
      <c r="B16" s="87"/>
      <c r="C16" s="33" t="s">
        <v>202</v>
      </c>
      <c r="E16" s="33" t="s">
        <v>174</v>
      </c>
      <c r="F16" s="33" t="s">
        <v>123</v>
      </c>
      <c r="G16" s="33"/>
      <c r="H16" s="36"/>
      <c r="I16" s="33" t="s">
        <v>295</v>
      </c>
    </row>
    <row r="17" spans="1:9" ht="60" customHeight="1">
      <c r="A17" s="8" t="s">
        <v>26</v>
      </c>
      <c r="B17" s="34" t="s">
        <v>208</v>
      </c>
      <c r="C17" s="34" t="s">
        <v>150</v>
      </c>
      <c r="D17" s="10" t="s">
        <v>280</v>
      </c>
      <c r="E17" s="34" t="s">
        <v>254</v>
      </c>
      <c r="F17" s="34" t="s">
        <v>174</v>
      </c>
      <c r="G17" s="34" t="s">
        <v>253</v>
      </c>
      <c r="H17" s="146" t="s">
        <v>171</v>
      </c>
      <c r="I17" s="34" t="s">
        <v>63</v>
      </c>
    </row>
    <row r="18" spans="1:9" ht="60" customHeight="1">
      <c r="A18" s="8" t="s">
        <v>31</v>
      </c>
      <c r="B18" s="34" t="s">
        <v>150</v>
      </c>
      <c r="C18" s="9" t="s">
        <v>121</v>
      </c>
      <c r="D18" s="34" t="s">
        <v>111</v>
      </c>
      <c r="E18" s="34" t="s">
        <v>124</v>
      </c>
      <c r="F18" s="34" t="s">
        <v>125</v>
      </c>
      <c r="G18" s="34" t="s">
        <v>253</v>
      </c>
      <c r="H18" s="34" t="s">
        <v>170</v>
      </c>
      <c r="I18" s="34"/>
    </row>
    <row r="19" spans="1:9" ht="60" customHeight="1" thickBot="1">
      <c r="A19" s="7" t="s">
        <v>27</v>
      </c>
      <c r="B19" s="21" t="s">
        <v>118</v>
      </c>
      <c r="C19" s="22" t="s">
        <v>279</v>
      </c>
      <c r="D19" s="35" t="s">
        <v>299</v>
      </c>
      <c r="E19" s="153"/>
      <c r="F19" s="35" t="s">
        <v>126</v>
      </c>
      <c r="G19" s="35" t="s">
        <v>231</v>
      </c>
      <c r="H19" s="35" t="s">
        <v>209</v>
      </c>
      <c r="I19" s="21"/>
    </row>
    <row r="20" spans="1:9" s="1" customFormat="1" ht="14.25" thickBot="1" thickTop="1">
      <c r="A20" s="27" t="s">
        <v>5</v>
      </c>
      <c r="B20" s="24">
        <f aca="true" t="shared" si="3" ref="B20:I20">$A$4+3</f>
        <v>44707</v>
      </c>
      <c r="C20" s="24">
        <f>$A$4+3</f>
        <v>44707</v>
      </c>
      <c r="D20" s="24">
        <f t="shared" si="3"/>
        <v>44707</v>
      </c>
      <c r="E20" s="24">
        <f t="shared" si="3"/>
        <v>44707</v>
      </c>
      <c r="F20" s="24">
        <f t="shared" si="3"/>
        <v>44707</v>
      </c>
      <c r="G20" s="25">
        <f t="shared" si="3"/>
        <v>44707</v>
      </c>
      <c r="H20" s="24">
        <f t="shared" si="3"/>
        <v>44707</v>
      </c>
      <c r="I20" s="24">
        <f t="shared" si="3"/>
        <v>44707</v>
      </c>
    </row>
    <row r="21" spans="1:9" ht="60" customHeight="1" thickTop="1">
      <c r="A21" s="8" t="s">
        <v>0</v>
      </c>
      <c r="B21" s="36" t="s">
        <v>121</v>
      </c>
      <c r="C21" s="10" t="s">
        <v>219</v>
      </c>
      <c r="D21" s="33"/>
      <c r="E21" s="151" t="s">
        <v>258</v>
      </c>
      <c r="F21" s="33"/>
      <c r="G21" s="170" t="s">
        <v>95</v>
      </c>
      <c r="H21" s="33" t="s">
        <v>106</v>
      </c>
      <c r="I21" s="33" t="s">
        <v>234</v>
      </c>
    </row>
    <row r="22" spans="1:9" ht="60" customHeight="1">
      <c r="A22" s="8" t="s">
        <v>26</v>
      </c>
      <c r="B22" s="34" t="s">
        <v>111</v>
      </c>
      <c r="C22" s="9" t="s">
        <v>121</v>
      </c>
      <c r="D22" s="10" t="s">
        <v>219</v>
      </c>
      <c r="E22" s="177" t="s">
        <v>113</v>
      </c>
      <c r="F22" s="177"/>
      <c r="G22" s="34" t="s">
        <v>271</v>
      </c>
      <c r="H22" s="34" t="s">
        <v>259</v>
      </c>
      <c r="I22" s="34" t="s">
        <v>290</v>
      </c>
    </row>
    <row r="23" spans="1:9" ht="60" customHeight="1">
      <c r="A23" s="8" t="s">
        <v>31</v>
      </c>
      <c r="B23" s="164" t="s">
        <v>109</v>
      </c>
      <c r="C23" s="34" t="s">
        <v>111</v>
      </c>
      <c r="D23" s="9" t="s">
        <v>121</v>
      </c>
      <c r="E23" s="164" t="s">
        <v>109</v>
      </c>
      <c r="F23" s="10" t="s">
        <v>110</v>
      </c>
      <c r="G23" s="190" t="s">
        <v>59</v>
      </c>
      <c r="H23" s="191"/>
      <c r="I23" s="190"/>
    </row>
    <row r="24" spans="1:9" ht="65.25" customHeight="1" thickBot="1">
      <c r="A24" s="7" t="s">
        <v>27</v>
      </c>
      <c r="B24" s="21" t="s">
        <v>219</v>
      </c>
      <c r="C24" s="35" t="s">
        <v>210</v>
      </c>
      <c r="D24" s="21"/>
      <c r="E24" s="153"/>
      <c r="F24" s="35" t="s">
        <v>281</v>
      </c>
      <c r="G24" s="35" t="s">
        <v>236</v>
      </c>
      <c r="H24" s="21"/>
      <c r="I24" s="35" t="s">
        <v>207</v>
      </c>
    </row>
    <row r="25" spans="1:9" s="1" customFormat="1" ht="14.25" thickBot="1" thickTop="1">
      <c r="A25" s="27" t="s">
        <v>6</v>
      </c>
      <c r="B25" s="24">
        <f aca="true" t="shared" si="4" ref="B25:I25">$A$4+4</f>
        <v>44708</v>
      </c>
      <c r="C25" s="24">
        <f t="shared" si="4"/>
        <v>44708</v>
      </c>
      <c r="D25" s="24">
        <f t="shared" si="4"/>
        <v>44708</v>
      </c>
      <c r="E25" s="24">
        <f t="shared" si="4"/>
        <v>44708</v>
      </c>
      <c r="F25" s="24">
        <f t="shared" si="4"/>
        <v>44708</v>
      </c>
      <c r="G25" s="25">
        <f t="shared" si="4"/>
        <v>44708</v>
      </c>
      <c r="H25" s="24">
        <f t="shared" si="4"/>
        <v>44708</v>
      </c>
      <c r="I25" s="24">
        <f t="shared" si="4"/>
        <v>44708</v>
      </c>
    </row>
    <row r="26" spans="1:9" ht="60" customHeight="1" thickTop="1">
      <c r="A26" s="8" t="s">
        <v>0</v>
      </c>
      <c r="B26" s="33" t="s">
        <v>119</v>
      </c>
      <c r="C26" s="33" t="s">
        <v>150</v>
      </c>
      <c r="D26" s="33"/>
      <c r="E26" s="176" t="s">
        <v>112</v>
      </c>
      <c r="F26" s="176"/>
      <c r="G26" s="33" t="s">
        <v>91</v>
      </c>
      <c r="H26" s="33" t="s">
        <v>142</v>
      </c>
      <c r="I26" s="33" t="s">
        <v>63</v>
      </c>
    </row>
    <row r="27" spans="1:9" ht="60" customHeight="1">
      <c r="A27" s="8" t="s">
        <v>26</v>
      </c>
      <c r="B27" s="9" t="s">
        <v>211</v>
      </c>
      <c r="C27" s="34" t="s">
        <v>120</v>
      </c>
      <c r="D27" s="34" t="s">
        <v>150</v>
      </c>
      <c r="E27" s="34" t="s">
        <v>265</v>
      </c>
      <c r="F27" s="9" t="s">
        <v>261</v>
      </c>
      <c r="G27" s="34" t="s">
        <v>134</v>
      </c>
      <c r="H27" s="34" t="s">
        <v>284</v>
      </c>
      <c r="I27" s="34" t="s">
        <v>298</v>
      </c>
    </row>
    <row r="28" spans="1:9" ht="60" customHeight="1">
      <c r="A28" s="8" t="s">
        <v>31</v>
      </c>
      <c r="B28" s="34" t="s">
        <v>128</v>
      </c>
      <c r="C28" s="9" t="s">
        <v>211</v>
      </c>
      <c r="D28" s="9" t="s">
        <v>261</v>
      </c>
      <c r="E28" s="9" t="s">
        <v>263</v>
      </c>
      <c r="F28" s="9"/>
      <c r="G28" s="34" t="s">
        <v>232</v>
      </c>
      <c r="H28" s="172" t="s">
        <v>283</v>
      </c>
      <c r="I28" s="34"/>
    </row>
    <row r="29" spans="1:9" ht="60" customHeight="1" thickBot="1">
      <c r="A29" s="7" t="s">
        <v>27</v>
      </c>
      <c r="B29" s="22" t="s">
        <v>219</v>
      </c>
      <c r="C29" s="35" t="s">
        <v>128</v>
      </c>
      <c r="D29" s="35" t="s">
        <v>120</v>
      </c>
      <c r="E29" s="35" t="s">
        <v>127</v>
      </c>
      <c r="F29" s="149"/>
      <c r="G29" s="21" t="s">
        <v>263</v>
      </c>
      <c r="H29" s="35" t="s">
        <v>287</v>
      </c>
      <c r="I29" s="21"/>
    </row>
    <row r="30" spans="1:9" s="1" customFormat="1" ht="14.25" thickBot="1" thickTop="1">
      <c r="A30" s="27" t="s">
        <v>7</v>
      </c>
      <c r="B30" s="24">
        <f aca="true" t="shared" si="5" ref="B30:I30">$A$4+5</f>
        <v>44709</v>
      </c>
      <c r="C30" s="24">
        <f t="shared" si="5"/>
        <v>44709</v>
      </c>
      <c r="D30" s="24">
        <f t="shared" si="5"/>
        <v>44709</v>
      </c>
      <c r="E30" s="24">
        <f t="shared" si="5"/>
        <v>44709</v>
      </c>
      <c r="F30" s="24">
        <f t="shared" si="5"/>
        <v>44709</v>
      </c>
      <c r="G30" s="25">
        <f t="shared" si="5"/>
        <v>44709</v>
      </c>
      <c r="H30" s="24">
        <f t="shared" si="5"/>
        <v>44709</v>
      </c>
      <c r="I30" s="24">
        <f t="shared" si="5"/>
        <v>44709</v>
      </c>
    </row>
    <row r="31" spans="1:9" ht="60" customHeight="1" thickTop="1">
      <c r="A31" s="8" t="s">
        <v>0</v>
      </c>
      <c r="B31" s="151"/>
      <c r="C31" s="33"/>
      <c r="D31" s="36"/>
      <c r="E31" s="176" t="s">
        <v>112</v>
      </c>
      <c r="F31" s="176"/>
      <c r="G31" s="33" t="s">
        <v>133</v>
      </c>
      <c r="H31" s="36"/>
      <c r="I31" s="36"/>
    </row>
    <row r="32" spans="1:9" ht="60" customHeight="1">
      <c r="A32" s="8" t="s">
        <v>26</v>
      </c>
      <c r="B32" s="144"/>
      <c r="C32" s="9"/>
      <c r="D32" s="9"/>
      <c r="E32" s="9" t="s">
        <v>212</v>
      </c>
      <c r="F32" s="34"/>
      <c r="G32" s="34" t="s">
        <v>133</v>
      </c>
      <c r="H32" s="9"/>
      <c r="I32" s="34"/>
    </row>
    <row r="33" spans="1:9" ht="60" customHeight="1">
      <c r="A33" s="8" t="s">
        <v>31</v>
      </c>
      <c r="B33" s="9"/>
      <c r="C33" s="34"/>
      <c r="D33" s="34"/>
      <c r="E33" s="34"/>
      <c r="F33" s="34"/>
      <c r="G33" s="145"/>
      <c r="H33" s="34" t="s">
        <v>221</v>
      </c>
      <c r="I33" s="34" t="s">
        <v>79</v>
      </c>
    </row>
    <row r="34" spans="1:9" ht="60" customHeight="1" thickBot="1">
      <c r="A34" s="7" t="s">
        <v>27</v>
      </c>
      <c r="B34" s="35"/>
      <c r="C34" s="35"/>
      <c r="D34" s="35"/>
      <c r="E34" s="35"/>
      <c r="F34" s="35"/>
      <c r="G34" s="153"/>
      <c r="H34" s="153"/>
      <c r="I34" s="35" t="s">
        <v>79</v>
      </c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184" t="str">
        <f>'1 КУРС'!A37:C37</f>
        <v>ДЕКАН</v>
      </c>
      <c r="B37" s="184"/>
      <c r="C37" s="184"/>
      <c r="D37" s="11"/>
      <c r="I37" s="31" t="str">
        <f>'1 КУРС'!F37</f>
        <v>О.А. КОТЛОВСКИЙ</v>
      </c>
      <c r="K37" s="2"/>
    </row>
  </sheetData>
  <sheetProtection/>
  <mergeCells count="13">
    <mergeCell ref="E31:F31"/>
    <mergeCell ref="E26:F26"/>
    <mergeCell ref="G14:H14"/>
    <mergeCell ref="A37:C37"/>
    <mergeCell ref="E22:F22"/>
    <mergeCell ref="B1:G1"/>
    <mergeCell ref="G23:I23"/>
    <mergeCell ref="G8:I8"/>
    <mergeCell ref="H1:I1"/>
    <mergeCell ref="A2:I2"/>
    <mergeCell ref="E6:F6"/>
    <mergeCell ref="B13:I13"/>
    <mergeCell ref="G12:I1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37"/>
  <sheetViews>
    <sheetView view="pageBreakPreview" zoomScale="55" zoomScaleNormal="40" zoomScaleSheetLayoutView="55" zoomScalePageLayoutView="0" workbookViewId="0" topLeftCell="A16">
      <selection activeCell="B31" sqref="B31:H34"/>
    </sheetView>
  </sheetViews>
  <sheetFormatPr defaultColWidth="9.00390625" defaultRowHeight="12.75"/>
  <cols>
    <col min="1" max="1" width="7.375" style="1" customWidth="1"/>
    <col min="2" max="8" width="35.875" style="2" customWidth="1"/>
    <col min="9" max="9" width="26.25390625" style="2" hidden="1" customWidth="1"/>
    <col min="10" max="10" width="6.75390625" style="1" customWidth="1"/>
    <col min="11" max="16384" width="9.125" style="1" customWidth="1"/>
  </cols>
  <sheetData>
    <row r="1" spans="1:9" s="6" customFormat="1" ht="121.5" customHeight="1">
      <c r="A1" s="12"/>
      <c r="B1" s="175" t="s">
        <v>20</v>
      </c>
      <c r="C1" s="175"/>
      <c r="D1" s="175"/>
      <c r="E1" s="175"/>
      <c r="G1" s="194" t="s">
        <v>61</v>
      </c>
      <c r="H1" s="194"/>
      <c r="I1" s="46"/>
    </row>
    <row r="2" spans="1:9" ht="18">
      <c r="A2" s="174" t="str">
        <f>"РАСПИСАНИЕ  4 и 5  КУРСОВ  С  "&amp;TEXT(A4,"ДД. ММ. ГГГГ")&amp;" ПО  "&amp;TEXT(A4+5,"ДД. ММ. ГГГГ")</f>
        <v>РАСПИСАНИЕ  4 и 5  КУРСОВ  С  23. 05. 2022 ПО  28. 05. 2022</v>
      </c>
      <c r="B2" s="174"/>
      <c r="C2" s="174"/>
      <c r="D2" s="174"/>
      <c r="E2" s="174"/>
      <c r="F2" s="174"/>
      <c r="G2" s="45"/>
      <c r="H2" s="45"/>
      <c r="I2" s="45"/>
    </row>
    <row r="3" ht="13.5" thickBot="1"/>
    <row r="4" spans="1:9" ht="21" thickBot="1">
      <c r="A4" s="3">
        <f>'1 КУРС'!A4</f>
        <v>44704</v>
      </c>
      <c r="B4" s="32" t="s">
        <v>14</v>
      </c>
      <c r="C4" s="32" t="s">
        <v>51</v>
      </c>
      <c r="D4" s="32" t="s">
        <v>24</v>
      </c>
      <c r="E4" s="32" t="s">
        <v>15</v>
      </c>
      <c r="F4" s="32" t="s">
        <v>16</v>
      </c>
      <c r="G4" s="32" t="s">
        <v>36</v>
      </c>
      <c r="H4" s="32" t="s">
        <v>38</v>
      </c>
      <c r="I4" s="32" t="s">
        <v>25</v>
      </c>
    </row>
    <row r="5" spans="1:9" ht="14.25" thickBot="1" thickTop="1">
      <c r="A5" s="27" t="s">
        <v>2</v>
      </c>
      <c r="B5" s="5">
        <f aca="true" t="shared" si="0" ref="B5:I5">$A$4</f>
        <v>44704</v>
      </c>
      <c r="C5" s="5">
        <f t="shared" si="0"/>
        <v>44704</v>
      </c>
      <c r="D5" s="5">
        <f t="shared" si="0"/>
        <v>44704</v>
      </c>
      <c r="E5" s="5">
        <f t="shared" si="0"/>
        <v>44704</v>
      </c>
      <c r="F5" s="5">
        <f t="shared" si="0"/>
        <v>44704</v>
      </c>
      <c r="G5" s="5">
        <f t="shared" si="0"/>
        <v>44704</v>
      </c>
      <c r="H5" s="5">
        <f t="shared" si="0"/>
        <v>44704</v>
      </c>
      <c r="I5" s="5">
        <f t="shared" si="0"/>
        <v>44704</v>
      </c>
    </row>
    <row r="6" spans="1:9" s="6" customFormat="1" ht="60" customHeight="1" thickTop="1">
      <c r="A6" s="8" t="s">
        <v>0</v>
      </c>
      <c r="B6" s="87"/>
      <c r="C6" s="87"/>
      <c r="D6" s="33"/>
      <c r="E6" s="143"/>
      <c r="F6" s="143"/>
      <c r="G6" s="143"/>
      <c r="H6" s="33"/>
      <c r="I6" s="48"/>
    </row>
    <row r="7" spans="1:9" s="6" customFormat="1" ht="60" customHeight="1">
      <c r="A7" s="8" t="s">
        <v>26</v>
      </c>
      <c r="B7" s="144"/>
      <c r="C7" s="144"/>
      <c r="D7" s="144"/>
      <c r="E7" s="47"/>
      <c r="F7" s="34"/>
      <c r="G7" s="34"/>
      <c r="H7" s="34"/>
      <c r="I7" s="47"/>
    </row>
    <row r="8" spans="1:19" s="6" customFormat="1" ht="60" customHeight="1">
      <c r="A8" s="8" t="s">
        <v>31</v>
      </c>
      <c r="B8" s="34"/>
      <c r="C8" s="34"/>
      <c r="D8" s="34"/>
      <c r="E8" s="9"/>
      <c r="F8" s="34"/>
      <c r="G8" s="34"/>
      <c r="H8" s="9"/>
      <c r="I8" s="10"/>
      <c r="S8" s="125"/>
    </row>
    <row r="9" spans="1:9" ht="60" customHeight="1" thickBot="1">
      <c r="A9" s="7" t="s">
        <v>27</v>
      </c>
      <c r="B9" s="35"/>
      <c r="C9" s="35"/>
      <c r="D9" s="35"/>
      <c r="E9" s="35"/>
      <c r="F9" s="35"/>
      <c r="G9" s="35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44705</v>
      </c>
      <c r="C10" s="5">
        <f t="shared" si="1"/>
        <v>44705</v>
      </c>
      <c r="D10" s="5">
        <f t="shared" si="1"/>
        <v>44705</v>
      </c>
      <c r="E10" s="5">
        <f t="shared" si="1"/>
        <v>44705</v>
      </c>
      <c r="F10" s="5">
        <f t="shared" si="1"/>
        <v>44705</v>
      </c>
      <c r="G10" s="5">
        <f t="shared" si="1"/>
        <v>44705</v>
      </c>
      <c r="H10" s="5">
        <f>$A$4+1</f>
        <v>44705</v>
      </c>
      <c r="I10" s="5">
        <f>$A$4+1</f>
        <v>44705</v>
      </c>
    </row>
    <row r="11" spans="1:9" ht="60" customHeight="1" thickTop="1">
      <c r="A11" s="8" t="s">
        <v>0</v>
      </c>
      <c r="B11" s="87"/>
      <c r="C11" s="87"/>
      <c r="D11" s="33"/>
      <c r="E11" s="87"/>
      <c r="F11" s="87"/>
      <c r="G11" s="87"/>
      <c r="H11" s="33"/>
      <c r="I11" s="48"/>
    </row>
    <row r="12" spans="1:9" ht="60" customHeight="1">
      <c r="A12" s="8" t="s">
        <v>26</v>
      </c>
      <c r="B12" s="34"/>
      <c r="C12" s="34"/>
      <c r="D12" s="34"/>
      <c r="E12" s="9"/>
      <c r="F12" s="144"/>
      <c r="G12" s="34"/>
      <c r="H12" s="34"/>
      <c r="I12" s="47"/>
    </row>
    <row r="13" spans="1:9" ht="60" customHeight="1">
      <c r="A13" s="8" t="s">
        <v>31</v>
      </c>
      <c r="B13" s="34"/>
      <c r="C13" s="34"/>
      <c r="D13" s="34"/>
      <c r="E13" s="144"/>
      <c r="F13" s="144"/>
      <c r="G13" s="144"/>
      <c r="H13" s="34"/>
      <c r="I13" s="10"/>
    </row>
    <row r="14" spans="1:9" ht="60" customHeight="1" thickBot="1">
      <c r="A14" s="7" t="s">
        <v>27</v>
      </c>
      <c r="B14" s="153"/>
      <c r="C14" s="153"/>
      <c r="D14" s="21"/>
      <c r="E14" s="21"/>
      <c r="F14" s="35"/>
      <c r="G14" s="35"/>
      <c r="H14" s="35"/>
      <c r="I14" s="21"/>
    </row>
    <row r="15" spans="1:9" ht="14.25" thickBot="1" thickTop="1">
      <c r="A15" s="27" t="s">
        <v>4</v>
      </c>
      <c r="B15" s="5">
        <f aca="true" t="shared" si="2" ref="B15:I15">$A$4+2</f>
        <v>44706</v>
      </c>
      <c r="C15" s="5">
        <f t="shared" si="2"/>
        <v>44706</v>
      </c>
      <c r="D15" s="5">
        <f t="shared" si="2"/>
        <v>44706</v>
      </c>
      <c r="E15" s="5">
        <f t="shared" si="2"/>
        <v>44706</v>
      </c>
      <c r="F15" s="5">
        <f t="shared" si="2"/>
        <v>44706</v>
      </c>
      <c r="G15" s="5">
        <f t="shared" si="2"/>
        <v>44706</v>
      </c>
      <c r="H15" s="5">
        <f t="shared" si="2"/>
        <v>44706</v>
      </c>
      <c r="I15" s="5">
        <f t="shared" si="2"/>
        <v>44706</v>
      </c>
    </row>
    <row r="16" spans="1:9" ht="60" customHeight="1" thickTop="1">
      <c r="A16" s="8" t="s">
        <v>0</v>
      </c>
      <c r="B16" s="87"/>
      <c r="C16" s="87"/>
      <c r="D16" s="33"/>
      <c r="E16" s="33"/>
      <c r="F16" s="33"/>
      <c r="G16" s="33"/>
      <c r="H16" s="33"/>
      <c r="I16" s="48"/>
    </row>
    <row r="17" spans="1:9" ht="60" customHeight="1">
      <c r="A17" s="8" t="s">
        <v>26</v>
      </c>
      <c r="B17" s="144"/>
      <c r="C17" s="144"/>
      <c r="D17" s="34"/>
      <c r="E17" s="34"/>
      <c r="F17" s="34"/>
      <c r="G17" s="34"/>
      <c r="H17" s="34"/>
      <c r="I17" s="47"/>
    </row>
    <row r="18" spans="1:20" ht="60" customHeight="1">
      <c r="A18" s="8" t="s">
        <v>31</v>
      </c>
      <c r="B18" s="144"/>
      <c r="C18" s="144"/>
      <c r="D18" s="144"/>
      <c r="E18" s="9"/>
      <c r="F18" s="9"/>
      <c r="G18" s="34"/>
      <c r="H18" s="34"/>
      <c r="I18" s="10"/>
      <c r="T18" s="1" t="s">
        <v>46</v>
      </c>
    </row>
    <row r="19" spans="1:9" ht="60" customHeight="1" thickBot="1">
      <c r="A19" s="7" t="s">
        <v>27</v>
      </c>
      <c r="B19" s="153"/>
      <c r="C19" s="153"/>
      <c r="D19" s="35"/>
      <c r="E19" s="35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44707</v>
      </c>
      <c r="C20" s="5">
        <f t="shared" si="3"/>
        <v>44707</v>
      </c>
      <c r="D20" s="5">
        <f t="shared" si="3"/>
        <v>44707</v>
      </c>
      <c r="E20" s="5">
        <f t="shared" si="3"/>
        <v>44707</v>
      </c>
      <c r="F20" s="5">
        <f t="shared" si="3"/>
        <v>44707</v>
      </c>
      <c r="G20" s="5">
        <f t="shared" si="3"/>
        <v>44707</v>
      </c>
      <c r="H20" s="5">
        <f>$A$4+3</f>
        <v>44707</v>
      </c>
      <c r="I20" s="5">
        <f>$A$4+3</f>
        <v>44707</v>
      </c>
    </row>
    <row r="21" spans="1:9" ht="60" customHeight="1" thickTop="1">
      <c r="A21" s="8" t="s">
        <v>0</v>
      </c>
      <c r="B21" s="36"/>
      <c r="C21" s="33"/>
      <c r="D21" s="33"/>
      <c r="E21" s="36"/>
      <c r="F21" s="33"/>
      <c r="G21" s="36"/>
      <c r="H21" s="33"/>
      <c r="I21" s="48"/>
    </row>
    <row r="22" spans="1:9" ht="60" customHeight="1">
      <c r="A22" s="8" t="s">
        <v>26</v>
      </c>
      <c r="B22" s="144"/>
      <c r="C22" s="144"/>
      <c r="D22" s="144"/>
      <c r="E22" s="34"/>
      <c r="F22" s="34"/>
      <c r="G22" s="34"/>
      <c r="H22" s="34"/>
      <c r="I22" s="47"/>
    </row>
    <row r="23" spans="1:9" ht="60" customHeight="1">
      <c r="A23" s="8" t="s">
        <v>31</v>
      </c>
      <c r="B23" s="144"/>
      <c r="C23" s="144"/>
      <c r="D23" s="34"/>
      <c r="E23" s="9"/>
      <c r="F23" s="34"/>
      <c r="G23" s="34"/>
      <c r="H23" s="9"/>
      <c r="I23" s="10"/>
    </row>
    <row r="24" spans="1:9" ht="60" customHeight="1" thickBot="1">
      <c r="A24" s="7" t="s">
        <v>27</v>
      </c>
      <c r="B24" s="153"/>
      <c r="C24" s="153"/>
      <c r="D24" s="35"/>
      <c r="E24" s="35"/>
      <c r="F24" s="21"/>
      <c r="G24" s="35"/>
      <c r="H24" s="21"/>
      <c r="I24" s="21"/>
    </row>
    <row r="25" spans="1:9" ht="14.25" thickBot="1" thickTop="1">
      <c r="A25" s="27" t="s">
        <v>6</v>
      </c>
      <c r="B25" s="163">
        <f aca="true" t="shared" si="4" ref="B25:G25">$A$4+4</f>
        <v>44708</v>
      </c>
      <c r="C25" s="163">
        <f t="shared" si="4"/>
        <v>44708</v>
      </c>
      <c r="D25" s="163">
        <f t="shared" si="4"/>
        <v>44708</v>
      </c>
      <c r="E25" s="163">
        <f t="shared" si="4"/>
        <v>44708</v>
      </c>
      <c r="F25" s="163">
        <f t="shared" si="4"/>
        <v>44708</v>
      </c>
      <c r="G25" s="163">
        <f t="shared" si="4"/>
        <v>44708</v>
      </c>
      <c r="H25" s="163">
        <f>$A$4+4</f>
        <v>44708</v>
      </c>
      <c r="I25" s="5">
        <f>$A$4+4</f>
        <v>44708</v>
      </c>
    </row>
    <row r="26" spans="1:9" ht="60" customHeight="1" thickTop="1">
      <c r="A26" s="8" t="s">
        <v>0</v>
      </c>
      <c r="B26" s="87"/>
      <c r="C26" s="87"/>
      <c r="D26" s="33"/>
      <c r="E26" s="33"/>
      <c r="F26" s="33"/>
      <c r="G26" s="33"/>
      <c r="H26" s="33"/>
      <c r="I26" s="48"/>
    </row>
    <row r="27" spans="1:9" ht="60" customHeight="1">
      <c r="A27" s="8" t="s">
        <v>26</v>
      </c>
      <c r="B27" s="144"/>
      <c r="C27" s="144"/>
      <c r="D27" s="34"/>
      <c r="E27" s="9"/>
      <c r="F27" s="34"/>
      <c r="G27" s="34"/>
      <c r="H27" s="34"/>
      <c r="I27" s="47"/>
    </row>
    <row r="28" spans="1:9" ht="60" customHeight="1">
      <c r="A28" s="8" t="s">
        <v>31</v>
      </c>
      <c r="B28" s="144"/>
      <c r="C28" s="144"/>
      <c r="D28" s="34"/>
      <c r="E28" s="34"/>
      <c r="F28" s="34"/>
      <c r="G28" s="34"/>
      <c r="H28" s="34"/>
      <c r="I28" s="10"/>
    </row>
    <row r="29" spans="1:9" ht="60" customHeight="1" thickBot="1">
      <c r="A29" s="7" t="s">
        <v>27</v>
      </c>
      <c r="B29" s="153"/>
      <c r="C29" s="153"/>
      <c r="D29" s="35"/>
      <c r="E29" s="21"/>
      <c r="F29" s="21"/>
      <c r="G29" s="35"/>
      <c r="H29" s="21"/>
      <c r="I29" s="21"/>
    </row>
    <row r="30" spans="1:9" ht="14.25" thickBot="1" thickTop="1">
      <c r="A30" s="27" t="s">
        <v>7</v>
      </c>
      <c r="B30" s="24">
        <f aca="true" t="shared" si="5" ref="B30:G30">$A$4+5</f>
        <v>44709</v>
      </c>
      <c r="C30" s="24">
        <f t="shared" si="5"/>
        <v>44709</v>
      </c>
      <c r="D30" s="24">
        <f t="shared" si="5"/>
        <v>44709</v>
      </c>
      <c r="E30" s="24">
        <f t="shared" si="5"/>
        <v>44709</v>
      </c>
      <c r="F30" s="24">
        <f>$A$4+5</f>
        <v>44709</v>
      </c>
      <c r="G30" s="24">
        <f t="shared" si="5"/>
        <v>44709</v>
      </c>
      <c r="H30" s="24">
        <f>$A$4+5</f>
        <v>44709</v>
      </c>
      <c r="I30" s="24">
        <f>$A$4+5</f>
        <v>44709</v>
      </c>
    </row>
    <row r="31" spans="1:9" ht="60" customHeight="1" thickTop="1">
      <c r="A31" s="8" t="s">
        <v>0</v>
      </c>
      <c r="B31" s="36"/>
      <c r="C31" s="36"/>
      <c r="D31" s="36"/>
      <c r="E31" s="36"/>
      <c r="F31" s="33"/>
      <c r="G31" s="33"/>
      <c r="H31" s="48"/>
      <c r="I31" s="48"/>
    </row>
    <row r="32" spans="1:9" ht="60" customHeight="1">
      <c r="A32" s="8" t="s">
        <v>26</v>
      </c>
      <c r="B32" s="9"/>
      <c r="C32" s="34"/>
      <c r="D32" s="34"/>
      <c r="E32" s="34"/>
      <c r="F32" s="124"/>
      <c r="G32" s="34"/>
      <c r="H32" s="47"/>
      <c r="I32" s="47"/>
    </row>
    <row r="33" spans="1:9" ht="60" customHeight="1">
      <c r="A33" s="8" t="s">
        <v>31</v>
      </c>
      <c r="B33" s="34"/>
      <c r="C33" s="34"/>
      <c r="D33" s="9"/>
      <c r="E33" s="9"/>
      <c r="F33" s="9"/>
      <c r="G33" s="34"/>
      <c r="H33" s="10"/>
      <c r="I33" s="10"/>
    </row>
    <row r="34" spans="1:9" ht="60" customHeight="1" thickBot="1">
      <c r="A34" s="7" t="s">
        <v>27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184" t="str">
        <f>'1 КУРС'!A37:C37</f>
        <v>ДЕКАН</v>
      </c>
      <c r="B37" s="184"/>
      <c r="C37" s="184"/>
      <c r="D37" s="184"/>
      <c r="E37" s="2"/>
      <c r="H37" s="31" t="str">
        <f>'1 КУРС'!F37</f>
        <v>О.А. КОТЛОВСКИЙ</v>
      </c>
      <c r="J37" s="11"/>
    </row>
  </sheetData>
  <sheetProtection/>
  <mergeCells count="4">
    <mergeCell ref="A37:D37"/>
    <mergeCell ref="A2:F2"/>
    <mergeCell ref="G1:H1"/>
    <mergeCell ref="B1:E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37"/>
  <sheetViews>
    <sheetView view="pageBreakPreview" zoomScale="55" zoomScaleNormal="40" zoomScaleSheetLayoutView="55" zoomScalePageLayoutView="0" workbookViewId="0" topLeftCell="A13">
      <selection activeCell="Q23" sqref="Q23"/>
    </sheetView>
  </sheetViews>
  <sheetFormatPr defaultColWidth="9.00390625" defaultRowHeight="12.75"/>
  <cols>
    <col min="1" max="1" width="17.625" style="37" customWidth="1"/>
    <col min="2" max="3" width="87.25390625" style="2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195" t="s">
        <v>28</v>
      </c>
      <c r="B1" s="195"/>
      <c r="C1" s="66" t="s">
        <v>61</v>
      </c>
      <c r="H1" s="67"/>
      <c r="I1" s="26"/>
    </row>
    <row r="2" spans="2:7" s="30" customFormat="1" ht="26.25">
      <c r="B2" s="68" t="str">
        <f>"РАСПИСАНИЕ 1-2 КУРСА   С  "&amp;TEXT(A4,"ДД. ММ. ГГГГ")&amp;" ПО  "&amp;TEXT(A4+5,"ДД. ММ. ГГГГ")</f>
        <v>РАСПИСАНИЕ 1-2 КУРСА   С  23. 05. 2022 ПО  28. 05. 2022</v>
      </c>
      <c r="C2" s="68"/>
      <c r="D2" s="69"/>
      <c r="F2" s="68"/>
      <c r="G2" s="68"/>
    </row>
    <row r="4" spans="1:8" s="42" customFormat="1" ht="28.5" customHeight="1" thickBot="1">
      <c r="A4" s="44">
        <f>'1 КУРС'!A4</f>
        <v>44704</v>
      </c>
      <c r="B4" s="43" t="s">
        <v>42</v>
      </c>
      <c r="C4" s="43" t="s">
        <v>44</v>
      </c>
      <c r="D4" s="43" t="s">
        <v>44</v>
      </c>
      <c r="E4" s="43" t="s">
        <v>40</v>
      </c>
      <c r="F4" s="43" t="s">
        <v>39</v>
      </c>
      <c r="G4" s="43" t="s">
        <v>41</v>
      </c>
      <c r="H4" s="43" t="s">
        <v>40</v>
      </c>
    </row>
    <row r="5" spans="1:8" s="11" customFormat="1" ht="21.75" thickBot="1" thickTop="1">
      <c r="A5" s="49" t="s">
        <v>2</v>
      </c>
      <c r="B5" s="50">
        <f aca="true" t="shared" si="0" ref="B5:H5">$A$4</f>
        <v>44704</v>
      </c>
      <c r="C5" s="50">
        <f t="shared" si="0"/>
        <v>44704</v>
      </c>
      <c r="D5" s="50">
        <f t="shared" si="0"/>
        <v>44704</v>
      </c>
      <c r="E5" s="50">
        <f t="shared" si="0"/>
        <v>44704</v>
      </c>
      <c r="F5" s="50">
        <f t="shared" si="0"/>
        <v>44704</v>
      </c>
      <c r="G5" s="50">
        <f t="shared" si="0"/>
        <v>44704</v>
      </c>
      <c r="H5" s="50">
        <f t="shared" si="0"/>
        <v>44704</v>
      </c>
    </row>
    <row r="6" spans="1:8" ht="60" customHeight="1" thickTop="1">
      <c r="A6" s="38" t="s">
        <v>27</v>
      </c>
      <c r="B6" s="79" t="s">
        <v>131</v>
      </c>
      <c r="C6" s="76"/>
      <c r="D6" s="33"/>
      <c r="E6" s="55"/>
      <c r="F6" s="88"/>
      <c r="G6" s="33"/>
      <c r="H6" s="33"/>
    </row>
    <row r="7" spans="1:8" ht="60" customHeight="1">
      <c r="A7" s="39" t="s">
        <v>32</v>
      </c>
      <c r="B7" s="79" t="s">
        <v>275</v>
      </c>
      <c r="C7" s="79"/>
      <c r="D7" s="34"/>
      <c r="E7" s="56"/>
      <c r="F7" s="89"/>
      <c r="G7" s="34"/>
      <c r="H7" s="53"/>
    </row>
    <row r="8" spans="1:8" s="17" customFormat="1" ht="60" customHeight="1">
      <c r="A8" s="39" t="s">
        <v>33</v>
      </c>
      <c r="B8" s="79" t="s">
        <v>80</v>
      </c>
      <c r="C8" s="47"/>
      <c r="D8" s="47"/>
      <c r="E8" s="53"/>
      <c r="F8" s="89"/>
      <c r="G8" s="34"/>
      <c r="H8" s="53"/>
    </row>
    <row r="9" spans="1:8" s="15" customFormat="1" ht="60" customHeight="1" thickBot="1">
      <c r="A9" s="40" t="s">
        <v>60</v>
      </c>
      <c r="B9" s="74"/>
      <c r="C9" s="63"/>
      <c r="D9" s="63"/>
      <c r="E9" s="63"/>
      <c r="F9" s="94"/>
      <c r="G9" s="58"/>
      <c r="H9" s="58"/>
    </row>
    <row r="10" spans="1:8" s="11" customFormat="1" ht="21.75" thickBot="1" thickTop="1">
      <c r="A10" s="49" t="s">
        <v>3</v>
      </c>
      <c r="B10" s="50">
        <f aca="true" t="shared" si="1" ref="B10:H10">$A$4+1</f>
        <v>44705</v>
      </c>
      <c r="C10" s="50">
        <f t="shared" si="1"/>
        <v>44705</v>
      </c>
      <c r="D10" s="50">
        <f t="shared" si="1"/>
        <v>44705</v>
      </c>
      <c r="E10" s="102">
        <f t="shared" si="1"/>
        <v>44705</v>
      </c>
      <c r="F10" s="50">
        <f t="shared" si="1"/>
        <v>44705</v>
      </c>
      <c r="G10" s="50">
        <f t="shared" si="1"/>
        <v>44705</v>
      </c>
      <c r="H10" s="50">
        <f t="shared" si="1"/>
        <v>44705</v>
      </c>
    </row>
    <row r="11" spans="1:8" ht="60" customHeight="1" thickTop="1">
      <c r="A11" s="38" t="s">
        <v>27</v>
      </c>
      <c r="C11" s="76"/>
      <c r="D11" s="55"/>
      <c r="E11" s="36"/>
      <c r="F11" s="95"/>
      <c r="G11" s="64"/>
      <c r="H11" s="60"/>
    </row>
    <row r="12" spans="1:8" ht="60" customHeight="1">
      <c r="A12" s="39" t="s">
        <v>32</v>
      </c>
      <c r="B12" s="79" t="s">
        <v>129</v>
      </c>
      <c r="C12" s="79"/>
      <c r="D12" s="177"/>
      <c r="E12" s="177"/>
      <c r="F12" s="96"/>
      <c r="G12" s="65"/>
      <c r="H12" s="56"/>
    </row>
    <row r="13" spans="1:8" ht="60" customHeight="1">
      <c r="A13" s="39" t="s">
        <v>33</v>
      </c>
      <c r="B13" s="79" t="s">
        <v>129</v>
      </c>
      <c r="C13" s="79"/>
      <c r="D13" s="9"/>
      <c r="E13" s="56"/>
      <c r="F13" s="96"/>
      <c r="G13" s="9"/>
      <c r="H13" s="56"/>
    </row>
    <row r="14" spans="1:8" ht="60" customHeight="1" thickBot="1">
      <c r="A14" s="40" t="s">
        <v>60</v>
      </c>
      <c r="B14" s="79" t="s">
        <v>132</v>
      </c>
      <c r="C14" s="21"/>
      <c r="D14" s="21"/>
      <c r="E14" s="21"/>
      <c r="F14" s="97"/>
      <c r="G14" s="57"/>
      <c r="H14" s="61"/>
    </row>
    <row r="15" spans="1:8" s="11" customFormat="1" ht="21.75" thickBot="1" thickTop="1">
      <c r="A15" s="49" t="s">
        <v>4</v>
      </c>
      <c r="B15" s="50">
        <f aca="true" t="shared" si="2" ref="B15:H15">$A$4+2</f>
        <v>44706</v>
      </c>
      <c r="C15" s="50">
        <f t="shared" si="2"/>
        <v>44706</v>
      </c>
      <c r="D15" s="50">
        <f t="shared" si="2"/>
        <v>44706</v>
      </c>
      <c r="E15" s="102">
        <f t="shared" si="2"/>
        <v>44706</v>
      </c>
      <c r="F15" s="50">
        <f t="shared" si="2"/>
        <v>44706</v>
      </c>
      <c r="G15" s="50">
        <f t="shared" si="2"/>
        <v>44706</v>
      </c>
      <c r="H15" s="50">
        <f t="shared" si="2"/>
        <v>44706</v>
      </c>
    </row>
    <row r="16" spans="1:8" ht="60" customHeight="1" thickTop="1">
      <c r="A16" s="38" t="s">
        <v>27</v>
      </c>
      <c r="B16" s="79" t="s">
        <v>131</v>
      </c>
      <c r="C16" s="76"/>
      <c r="D16" s="176"/>
      <c r="E16" s="176"/>
      <c r="F16" s="98"/>
      <c r="G16" s="64"/>
      <c r="H16" s="36"/>
    </row>
    <row r="17" spans="1:8" ht="60" customHeight="1">
      <c r="A17" s="39" t="s">
        <v>32</v>
      </c>
      <c r="B17" s="134" t="s">
        <v>104</v>
      </c>
      <c r="C17" s="196"/>
      <c r="D17" s="196"/>
      <c r="E17" s="9"/>
      <c r="F17" s="96"/>
      <c r="G17" s="56"/>
      <c r="H17" s="56"/>
    </row>
    <row r="18" spans="1:13" ht="60" customHeight="1">
      <c r="A18" s="39" t="s">
        <v>33</v>
      </c>
      <c r="C18" s="79"/>
      <c r="D18" s="9"/>
      <c r="E18" s="56"/>
      <c r="F18" s="96"/>
      <c r="G18" s="56"/>
      <c r="H18" s="56"/>
      <c r="M18" s="81"/>
    </row>
    <row r="19" spans="1:8" ht="60" customHeight="1" thickBot="1">
      <c r="A19" s="40" t="s">
        <v>60</v>
      </c>
      <c r="B19" s="74"/>
      <c r="C19" s="21"/>
      <c r="D19" s="21"/>
      <c r="E19" s="63"/>
      <c r="F19" s="99"/>
      <c r="G19" s="61"/>
      <c r="H19" s="57"/>
    </row>
    <row r="20" spans="1:8" s="11" customFormat="1" ht="21.75" thickBot="1" thickTop="1">
      <c r="A20" s="49" t="s">
        <v>5</v>
      </c>
      <c r="B20" s="50">
        <f aca="true" t="shared" si="3" ref="B20:H20">$A$4+3</f>
        <v>44707</v>
      </c>
      <c r="C20" s="50">
        <f t="shared" si="3"/>
        <v>44707</v>
      </c>
      <c r="D20" s="50">
        <f t="shared" si="3"/>
        <v>44707</v>
      </c>
      <c r="E20" s="102">
        <f t="shared" si="3"/>
        <v>44707</v>
      </c>
      <c r="F20" s="50">
        <f t="shared" si="3"/>
        <v>44707</v>
      </c>
      <c r="G20" s="50">
        <f t="shared" si="3"/>
        <v>44707</v>
      </c>
      <c r="H20" s="50">
        <f t="shared" si="3"/>
        <v>44707</v>
      </c>
    </row>
    <row r="21" spans="1:8" ht="60" customHeight="1" thickTop="1">
      <c r="A21" s="38" t="s">
        <v>27</v>
      </c>
      <c r="B21" s="76" t="s">
        <v>80</v>
      </c>
      <c r="C21" s="76"/>
      <c r="D21" s="36"/>
      <c r="E21" s="54"/>
      <c r="F21" s="95"/>
      <c r="G21" s="55"/>
      <c r="H21" s="60"/>
    </row>
    <row r="22" spans="1:8" ht="60" customHeight="1">
      <c r="A22" s="39" t="s">
        <v>32</v>
      </c>
      <c r="B22" s="79" t="s">
        <v>213</v>
      </c>
      <c r="C22" s="79"/>
      <c r="D22" s="34"/>
      <c r="E22" s="56"/>
      <c r="F22" s="96"/>
      <c r="G22" s="56"/>
      <c r="H22" s="56"/>
    </row>
    <row r="23" spans="1:8" ht="60" customHeight="1">
      <c r="A23" s="39" t="s">
        <v>33</v>
      </c>
      <c r="B23" s="79" t="s">
        <v>130</v>
      </c>
      <c r="C23" s="79"/>
      <c r="D23" s="34"/>
      <c r="E23" s="56"/>
      <c r="F23" s="96"/>
      <c r="G23" s="9"/>
      <c r="H23" s="56"/>
    </row>
    <row r="24" spans="1:8" ht="60" customHeight="1" thickBot="1">
      <c r="A24" s="40" t="s">
        <v>60</v>
      </c>
      <c r="B24" s="74"/>
      <c r="C24" s="74"/>
      <c r="D24" s="21"/>
      <c r="E24" s="57"/>
      <c r="F24" s="97"/>
      <c r="G24" s="61"/>
      <c r="H24" s="61"/>
    </row>
    <row r="25" spans="1:8" s="11" customFormat="1" ht="21.75" thickBot="1" thickTop="1">
      <c r="A25" s="49" t="s">
        <v>6</v>
      </c>
      <c r="B25" s="50">
        <f aca="true" t="shared" si="4" ref="B25:H25">$A$4+4</f>
        <v>44708</v>
      </c>
      <c r="C25" s="50">
        <f t="shared" si="4"/>
        <v>44708</v>
      </c>
      <c r="D25" s="50">
        <f t="shared" si="4"/>
        <v>44708</v>
      </c>
      <c r="E25" s="102">
        <f t="shared" si="4"/>
        <v>44708</v>
      </c>
      <c r="F25" s="50">
        <f t="shared" si="4"/>
        <v>44708</v>
      </c>
      <c r="G25" s="50">
        <f t="shared" si="4"/>
        <v>44708</v>
      </c>
      <c r="H25" s="50">
        <f t="shared" si="4"/>
        <v>44708</v>
      </c>
    </row>
    <row r="26" spans="1:8" ht="60" customHeight="1" thickTop="1">
      <c r="A26" s="38" t="s">
        <v>27</v>
      </c>
      <c r="B26" s="79" t="s">
        <v>273</v>
      </c>
      <c r="C26" s="76"/>
      <c r="D26" s="33"/>
      <c r="E26" s="36"/>
      <c r="F26" s="95"/>
      <c r="G26" s="59"/>
      <c r="H26" s="36"/>
    </row>
    <row r="27" spans="1:8" ht="60" customHeight="1">
      <c r="A27" s="39" t="s">
        <v>32</v>
      </c>
      <c r="B27" s="79" t="s">
        <v>273</v>
      </c>
      <c r="C27" s="79"/>
      <c r="D27" s="177"/>
      <c r="E27" s="177"/>
      <c r="F27" s="100"/>
      <c r="G27" s="56"/>
      <c r="H27" s="56"/>
    </row>
    <row r="28" spans="1:8" ht="60" customHeight="1">
      <c r="A28" s="39" t="s">
        <v>33</v>
      </c>
      <c r="B28" s="79"/>
      <c r="C28" s="79"/>
      <c r="D28" s="177"/>
      <c r="E28" s="177"/>
      <c r="F28" s="101"/>
      <c r="G28" s="62"/>
      <c r="H28" s="56"/>
    </row>
    <row r="29" spans="1:8" ht="60" customHeight="1" thickBot="1">
      <c r="A29" s="40" t="s">
        <v>37</v>
      </c>
      <c r="B29" s="74"/>
      <c r="C29" s="21"/>
      <c r="D29" s="35"/>
      <c r="E29" s="21"/>
      <c r="F29" s="97"/>
      <c r="G29" s="61"/>
      <c r="H29" s="57"/>
    </row>
    <row r="30" spans="1:8" s="11" customFormat="1" ht="21.75" thickBot="1" thickTop="1">
      <c r="A30" s="49" t="s">
        <v>7</v>
      </c>
      <c r="B30" s="51">
        <f aca="true" t="shared" si="5" ref="B30:H30">$A$4+5</f>
        <v>44709</v>
      </c>
      <c r="C30" s="51">
        <f t="shared" si="5"/>
        <v>44709</v>
      </c>
      <c r="D30" s="51">
        <f t="shared" si="5"/>
        <v>44709</v>
      </c>
      <c r="E30" s="103">
        <f t="shared" si="5"/>
        <v>44709</v>
      </c>
      <c r="F30" s="51">
        <f t="shared" si="5"/>
        <v>44709</v>
      </c>
      <c r="G30" s="51">
        <f t="shared" si="5"/>
        <v>44709</v>
      </c>
      <c r="H30" s="51">
        <f t="shared" si="5"/>
        <v>44709</v>
      </c>
    </row>
    <row r="31" spans="1:8" ht="60" customHeight="1" thickTop="1">
      <c r="A31" s="105" t="s">
        <v>27</v>
      </c>
      <c r="B31" s="36"/>
      <c r="C31" s="33"/>
      <c r="D31" s="33"/>
      <c r="E31" s="104"/>
      <c r="F31" s="88"/>
      <c r="G31" s="33"/>
      <c r="H31" s="52"/>
    </row>
    <row r="32" spans="1:8" ht="60" customHeight="1">
      <c r="A32" s="106" t="s">
        <v>32</v>
      </c>
      <c r="B32" s="34" t="s">
        <v>81</v>
      </c>
      <c r="C32" s="34"/>
      <c r="D32" s="34"/>
      <c r="E32" s="89"/>
      <c r="F32" s="89"/>
      <c r="G32" s="34"/>
      <c r="H32" s="53"/>
    </row>
    <row r="33" spans="1:8" ht="60" customHeight="1">
      <c r="A33" s="106" t="s">
        <v>33</v>
      </c>
      <c r="B33" s="53"/>
      <c r="C33" s="53"/>
      <c r="D33" s="34"/>
      <c r="E33" s="107"/>
      <c r="F33" s="89"/>
      <c r="G33" s="34"/>
      <c r="H33" s="53"/>
    </row>
    <row r="34" spans="1:8" ht="60" customHeight="1" thickBot="1">
      <c r="A34" s="40" t="s">
        <v>60</v>
      </c>
      <c r="B34" s="35"/>
      <c r="C34" s="35"/>
      <c r="D34" s="35"/>
      <c r="E34" s="90"/>
      <c r="F34" s="90"/>
      <c r="G34" s="35"/>
      <c r="H34" s="35"/>
    </row>
    <row r="35" spans="1:8" s="1" customFormat="1" ht="17.25" thickBot="1" thickTop="1">
      <c r="A35" s="41"/>
      <c r="B35" s="108"/>
      <c r="C35" s="108"/>
      <c r="D35" s="108"/>
      <c r="E35" s="24"/>
      <c r="F35" s="24"/>
      <c r="G35" s="24"/>
      <c r="H35" s="24"/>
    </row>
    <row r="36" ht="16.5" thickTop="1"/>
    <row r="37" spans="1:10" ht="20.25">
      <c r="A37" s="30" t="str">
        <f>'1 КУРС'!A37:C37</f>
        <v>ДЕКАН</v>
      </c>
      <c r="B37" s="30"/>
      <c r="C37" s="31" t="str">
        <f>'1 КУРС'!F37</f>
        <v>О.А. КОТЛОВСКИЙ</v>
      </c>
      <c r="D37" s="31" t="str">
        <f>'1 КУРС'!F37</f>
        <v>О.А. КОТЛОВСКИЙ</v>
      </c>
      <c r="J37" s="2"/>
    </row>
  </sheetData>
  <sheetProtection/>
  <mergeCells count="6">
    <mergeCell ref="A1:B1"/>
    <mergeCell ref="D27:E27"/>
    <mergeCell ref="D28:E28"/>
    <mergeCell ref="D12:E12"/>
    <mergeCell ref="D16:E16"/>
    <mergeCell ref="C17:D1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tabSelected="1" view="pageBreakPreview" zoomScale="55" zoomScaleNormal="40" zoomScaleSheetLayoutView="55" zoomScalePageLayoutView="0" workbookViewId="0" topLeftCell="A7">
      <selection activeCell="E19" sqref="E19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195" t="s">
        <v>43</v>
      </c>
      <c r="B1" s="195"/>
      <c r="C1" s="195"/>
      <c r="D1" s="195"/>
      <c r="E1" s="195"/>
      <c r="F1" s="195"/>
      <c r="G1" s="194" t="s">
        <v>61</v>
      </c>
      <c r="H1" s="194"/>
      <c r="I1" s="67"/>
      <c r="J1" s="26"/>
    </row>
    <row r="2" spans="1:9" s="30" customFormat="1" ht="26.25">
      <c r="A2" s="197" t="str">
        <f>"с  "&amp;TEXT(A4,"ДД. ММ. ГГГГ")&amp;" по  "&amp;TEXT(A4+5,"ДД. ММ. ГГГГ")</f>
        <v>с  23. 05. 2022 по  28. 05. 2022</v>
      </c>
      <c r="B2" s="197"/>
      <c r="C2" s="197"/>
      <c r="D2" s="197"/>
      <c r="E2" s="197"/>
      <c r="F2" s="197"/>
      <c r="G2" s="197"/>
      <c r="H2" s="197"/>
      <c r="I2" s="197"/>
    </row>
    <row r="4" spans="1:9" s="42" customFormat="1" ht="28.5" customHeight="1" thickBot="1">
      <c r="A4" s="44">
        <f>'1 КУРС'!A4</f>
        <v>44704</v>
      </c>
      <c r="B4" s="43" t="s">
        <v>52</v>
      </c>
      <c r="C4" s="43" t="s">
        <v>53</v>
      </c>
      <c r="D4" s="43" t="s">
        <v>54</v>
      </c>
      <c r="E4" s="43" t="s">
        <v>55</v>
      </c>
      <c r="F4" s="43" t="s">
        <v>56</v>
      </c>
      <c r="G4" s="43" t="s">
        <v>57</v>
      </c>
      <c r="H4" s="43" t="s">
        <v>13</v>
      </c>
      <c r="I4" s="43" t="s">
        <v>45</v>
      </c>
    </row>
    <row r="5" spans="1:9" s="70" customFormat="1" ht="21.75" thickBot="1" thickTop="1">
      <c r="A5" s="109" t="s">
        <v>2</v>
      </c>
      <c r="B5" s="110">
        <f aca="true" t="shared" si="0" ref="B5:I5">$A$4</f>
        <v>44704</v>
      </c>
      <c r="C5" s="110">
        <f t="shared" si="0"/>
        <v>44704</v>
      </c>
      <c r="D5" s="110">
        <f t="shared" si="0"/>
        <v>44704</v>
      </c>
      <c r="E5" s="110">
        <f t="shared" si="0"/>
        <v>44704</v>
      </c>
      <c r="F5" s="110">
        <f t="shared" si="0"/>
        <v>44704</v>
      </c>
      <c r="G5" s="110">
        <f t="shared" si="0"/>
        <v>44704</v>
      </c>
      <c r="H5" s="110">
        <f t="shared" si="0"/>
        <v>44704</v>
      </c>
      <c r="I5" s="110">
        <f t="shared" si="0"/>
        <v>44704</v>
      </c>
    </row>
    <row r="6" spans="1:9" ht="63.75" customHeight="1" thickTop="1">
      <c r="A6" s="71" t="s">
        <v>27</v>
      </c>
      <c r="B6" s="33"/>
      <c r="C6" s="33"/>
      <c r="D6" s="87"/>
      <c r="E6" s="33"/>
      <c r="F6" s="33"/>
      <c r="G6" s="33"/>
      <c r="H6" s="156"/>
      <c r="I6" s="78"/>
    </row>
    <row r="7" spans="1:9" ht="63.75" customHeight="1">
      <c r="A7" s="72" t="s">
        <v>32</v>
      </c>
      <c r="B7" s="34"/>
      <c r="C7" s="34"/>
      <c r="D7" s="135"/>
      <c r="E7" s="34"/>
      <c r="F7" s="34"/>
      <c r="G7" s="34"/>
      <c r="H7" s="155"/>
      <c r="I7" s="81"/>
    </row>
    <row r="8" spans="1:9" s="17" customFormat="1" ht="63.75" customHeight="1">
      <c r="A8" s="72" t="s">
        <v>33</v>
      </c>
      <c r="B8" s="160"/>
      <c r="C8" s="34" t="s">
        <v>278</v>
      </c>
      <c r="D8" s="161"/>
      <c r="E8" s="34"/>
      <c r="F8" s="34"/>
      <c r="G8" s="34"/>
      <c r="H8" s="34" t="s">
        <v>278</v>
      </c>
      <c r="I8" s="85"/>
    </row>
    <row r="9" spans="1:9" s="15" customFormat="1" ht="63.75" customHeight="1" thickBot="1">
      <c r="A9" s="73" t="s">
        <v>37</v>
      </c>
      <c r="B9" s="35"/>
      <c r="C9" s="35"/>
      <c r="D9" s="34"/>
      <c r="E9" s="35"/>
      <c r="F9" s="35"/>
      <c r="G9" s="35"/>
      <c r="H9" s="162"/>
      <c r="I9" s="85"/>
    </row>
    <row r="10" spans="1:9" s="70" customFormat="1" ht="21.75" thickBot="1" thickTop="1">
      <c r="A10" s="109" t="s">
        <v>3</v>
      </c>
      <c r="B10" s="110">
        <f aca="true" t="shared" si="1" ref="B10:I10">$A$4+1</f>
        <v>44705</v>
      </c>
      <c r="C10" s="110">
        <f t="shared" si="1"/>
        <v>44705</v>
      </c>
      <c r="D10" s="110">
        <f t="shared" si="1"/>
        <v>44705</v>
      </c>
      <c r="E10" s="110">
        <f t="shared" si="1"/>
        <v>44705</v>
      </c>
      <c r="F10" s="110">
        <f t="shared" si="1"/>
        <v>44705</v>
      </c>
      <c r="G10" s="110">
        <f t="shared" si="1"/>
        <v>44705</v>
      </c>
      <c r="H10" s="111">
        <f t="shared" si="1"/>
        <v>44705</v>
      </c>
      <c r="I10" s="110">
        <f t="shared" si="1"/>
        <v>44705</v>
      </c>
    </row>
    <row r="11" spans="1:9" ht="63.75" customHeight="1" thickTop="1">
      <c r="A11" s="71" t="s">
        <v>27</v>
      </c>
      <c r="B11" s="34"/>
      <c r="C11" s="33"/>
      <c r="D11" s="34" t="s">
        <v>138</v>
      </c>
      <c r="E11" s="33"/>
      <c r="F11" s="33"/>
      <c r="G11" s="33"/>
      <c r="H11" s="156"/>
      <c r="I11" s="78"/>
    </row>
    <row r="12" spans="1:9" ht="63.75" customHeight="1">
      <c r="A12" s="72" t="s">
        <v>32</v>
      </c>
      <c r="B12" s="34" t="s">
        <v>136</v>
      </c>
      <c r="C12" s="34"/>
      <c r="D12" s="34"/>
      <c r="E12" s="34"/>
      <c r="F12" s="34"/>
      <c r="G12" s="34" t="s">
        <v>214</v>
      </c>
      <c r="H12" s="34"/>
      <c r="I12" s="81"/>
    </row>
    <row r="13" spans="1:9" ht="63.75" customHeight="1">
      <c r="A13" s="72" t="s">
        <v>33</v>
      </c>
      <c r="B13" s="34"/>
      <c r="C13" s="34"/>
      <c r="D13" s="34"/>
      <c r="E13" s="34"/>
      <c r="F13" s="34"/>
      <c r="G13" s="135"/>
      <c r="H13" s="159"/>
      <c r="I13" s="82"/>
    </row>
    <row r="14" spans="1:9" ht="63.75" customHeight="1" thickBot="1">
      <c r="A14" s="73" t="s">
        <v>37</v>
      </c>
      <c r="B14" s="35"/>
      <c r="C14" s="35"/>
      <c r="D14" s="35"/>
      <c r="E14" s="35"/>
      <c r="F14" s="35"/>
      <c r="G14" s="35"/>
      <c r="H14" s="157"/>
      <c r="I14" s="123"/>
    </row>
    <row r="15" spans="1:9" s="70" customFormat="1" ht="21.75" thickBot="1" thickTop="1">
      <c r="A15" s="109" t="s">
        <v>4</v>
      </c>
      <c r="B15" s="110">
        <f aca="true" t="shared" si="2" ref="B15:I15">$A$4+2</f>
        <v>44706</v>
      </c>
      <c r="C15" s="110">
        <f t="shared" si="2"/>
        <v>44706</v>
      </c>
      <c r="D15" s="110">
        <f t="shared" si="2"/>
        <v>44706</v>
      </c>
      <c r="E15" s="110">
        <f t="shared" si="2"/>
        <v>44706</v>
      </c>
      <c r="F15" s="110">
        <f t="shared" si="2"/>
        <v>44706</v>
      </c>
      <c r="G15" s="110">
        <f t="shared" si="2"/>
        <v>44706</v>
      </c>
      <c r="H15" s="111">
        <f t="shared" si="2"/>
        <v>44706</v>
      </c>
      <c r="I15" s="110">
        <f t="shared" si="2"/>
        <v>44706</v>
      </c>
    </row>
    <row r="16" spans="1:9" ht="63.75" customHeight="1" thickTop="1">
      <c r="A16" s="71" t="s">
        <v>27</v>
      </c>
      <c r="B16" s="33"/>
      <c r="C16" s="33"/>
      <c r="D16" s="87"/>
      <c r="E16" s="33"/>
      <c r="F16" s="33"/>
      <c r="G16" s="33"/>
      <c r="H16" s="154"/>
      <c r="I16" s="78"/>
    </row>
    <row r="17" spans="1:9" ht="63.75" customHeight="1">
      <c r="A17" s="72" t="s">
        <v>32</v>
      </c>
      <c r="B17" s="34"/>
      <c r="C17" s="34"/>
      <c r="D17" s="158"/>
      <c r="E17" s="34"/>
      <c r="F17" s="34"/>
      <c r="G17" s="34"/>
      <c r="H17" s="155"/>
      <c r="I17" s="81"/>
    </row>
    <row r="18" spans="1:9" ht="63.75" customHeight="1">
      <c r="A18" s="72" t="s">
        <v>33</v>
      </c>
      <c r="B18" s="34"/>
      <c r="C18" s="34"/>
      <c r="D18" s="34"/>
      <c r="E18" s="34" t="s">
        <v>300</v>
      </c>
      <c r="F18" s="135"/>
      <c r="G18" s="34"/>
      <c r="H18" s="34"/>
      <c r="I18" s="82"/>
    </row>
    <row r="19" spans="1:9" ht="63.75" customHeight="1" thickBot="1">
      <c r="A19" s="73" t="s">
        <v>37</v>
      </c>
      <c r="B19" s="35"/>
      <c r="C19" s="34"/>
      <c r="D19" s="34"/>
      <c r="E19" s="34"/>
      <c r="F19" s="34" t="s">
        <v>115</v>
      </c>
      <c r="G19" s="35"/>
      <c r="H19" s="34"/>
      <c r="I19" s="122"/>
    </row>
    <row r="20" spans="1:9" s="70" customFormat="1" ht="21.75" thickBot="1" thickTop="1">
      <c r="A20" s="109" t="s">
        <v>5</v>
      </c>
      <c r="B20" s="110">
        <f aca="true" t="shared" si="3" ref="B20:I20">$A$4+3</f>
        <v>44707</v>
      </c>
      <c r="C20" s="110">
        <f t="shared" si="3"/>
        <v>44707</v>
      </c>
      <c r="D20" s="110">
        <f t="shared" si="3"/>
        <v>44707</v>
      </c>
      <c r="E20" s="110">
        <f t="shared" si="3"/>
        <v>44707</v>
      </c>
      <c r="F20" s="110">
        <f t="shared" si="3"/>
        <v>44707</v>
      </c>
      <c r="G20" s="110">
        <f t="shared" si="3"/>
        <v>44707</v>
      </c>
      <c r="H20" s="111">
        <f t="shared" si="3"/>
        <v>44707</v>
      </c>
      <c r="I20" s="110">
        <f t="shared" si="3"/>
        <v>44707</v>
      </c>
    </row>
    <row r="21" spans="1:9" ht="63.75" customHeight="1" thickTop="1">
      <c r="A21" s="91" t="s">
        <v>27</v>
      </c>
      <c r="B21" s="33"/>
      <c r="C21" s="33"/>
      <c r="D21" s="33"/>
      <c r="E21" s="33"/>
      <c r="F21" s="34"/>
      <c r="H21" s="156"/>
      <c r="I21" s="78"/>
    </row>
    <row r="22" spans="1:9" ht="63.75" customHeight="1">
      <c r="A22" s="92" t="s">
        <v>32</v>
      </c>
      <c r="B22" s="34"/>
      <c r="C22" s="34" t="s">
        <v>137</v>
      </c>
      <c r="D22" s="34"/>
      <c r="E22" s="34"/>
      <c r="F22" s="34"/>
      <c r="G22" s="34"/>
      <c r="H22" s="34" t="s">
        <v>135</v>
      </c>
      <c r="I22" s="81"/>
    </row>
    <row r="23" spans="1:9" ht="63.75" customHeight="1">
      <c r="A23" s="92" t="s">
        <v>33</v>
      </c>
      <c r="B23" s="135"/>
      <c r="C23" s="34"/>
      <c r="D23" s="135"/>
      <c r="E23" s="34"/>
      <c r="F23" s="34"/>
      <c r="G23" s="34"/>
      <c r="H23" s="34"/>
      <c r="I23" s="85"/>
    </row>
    <row r="24" spans="1:9" ht="63.75" customHeight="1" thickBot="1">
      <c r="A24" s="93" t="s">
        <v>37</v>
      </c>
      <c r="B24" s="35"/>
      <c r="C24" s="35"/>
      <c r="D24" s="35"/>
      <c r="E24" s="135"/>
      <c r="F24" s="35"/>
      <c r="G24" s="35"/>
      <c r="H24" s="157"/>
      <c r="I24" s="85"/>
    </row>
    <row r="25" spans="1:9" s="70" customFormat="1" ht="21.75" thickBot="1" thickTop="1">
      <c r="A25" s="109" t="s">
        <v>6</v>
      </c>
      <c r="B25" s="110">
        <f aca="true" t="shared" si="4" ref="B25:I25">$A$4+4</f>
        <v>44708</v>
      </c>
      <c r="C25" s="110">
        <f t="shared" si="4"/>
        <v>44708</v>
      </c>
      <c r="D25" s="110">
        <f t="shared" si="4"/>
        <v>44708</v>
      </c>
      <c r="E25" s="110">
        <f t="shared" si="4"/>
        <v>44708</v>
      </c>
      <c r="F25" s="110">
        <f t="shared" si="4"/>
        <v>44708</v>
      </c>
      <c r="G25" s="110">
        <f t="shared" si="4"/>
        <v>44708</v>
      </c>
      <c r="H25" s="111">
        <f t="shared" si="4"/>
        <v>44708</v>
      </c>
      <c r="I25" s="110">
        <f t="shared" si="4"/>
        <v>44708</v>
      </c>
    </row>
    <row r="26" spans="1:9" ht="63.75" customHeight="1" thickTop="1">
      <c r="A26" s="71" t="s">
        <v>27</v>
      </c>
      <c r="B26" s="34"/>
      <c r="C26" s="33"/>
      <c r="D26" s="135"/>
      <c r="E26" s="33"/>
      <c r="F26" s="33"/>
      <c r="G26" s="33"/>
      <c r="H26" s="154"/>
      <c r="I26" s="78"/>
    </row>
    <row r="27" spans="1:9" ht="63.75" customHeight="1">
      <c r="A27" s="72" t="s">
        <v>32</v>
      </c>
      <c r="B27" s="34"/>
      <c r="C27" s="34"/>
      <c r="D27" s="34"/>
      <c r="E27" s="34"/>
      <c r="F27" s="34"/>
      <c r="G27" s="34"/>
      <c r="H27" s="155"/>
      <c r="I27" s="81"/>
    </row>
    <row r="28" spans="1:9" ht="63.75" customHeight="1">
      <c r="A28" s="72" t="s">
        <v>33</v>
      </c>
      <c r="B28" s="34"/>
      <c r="C28" s="34"/>
      <c r="D28" s="34"/>
      <c r="E28" s="34"/>
      <c r="F28" s="34"/>
      <c r="G28" s="34"/>
      <c r="H28" s="34"/>
      <c r="I28" s="82"/>
    </row>
    <row r="29" spans="1:9" ht="63.75" customHeight="1" thickBot="1">
      <c r="A29" s="73" t="s">
        <v>37</v>
      </c>
      <c r="B29" s="21"/>
      <c r="C29" s="74"/>
      <c r="D29" s="83"/>
      <c r="E29" s="35"/>
      <c r="F29" s="21"/>
      <c r="G29" s="74"/>
      <c r="H29" s="75"/>
      <c r="I29" s="121"/>
    </row>
    <row r="30" spans="1:9" s="70" customFormat="1" ht="21.75" thickBot="1" thickTop="1">
      <c r="A30" s="109" t="s">
        <v>7</v>
      </c>
      <c r="B30" s="112">
        <f aca="true" t="shared" si="5" ref="B30:I30">$A$4+5</f>
        <v>44709</v>
      </c>
      <c r="C30" s="112">
        <f t="shared" si="5"/>
        <v>44709</v>
      </c>
      <c r="D30" s="112">
        <f t="shared" si="5"/>
        <v>44709</v>
      </c>
      <c r="E30" s="112">
        <f t="shared" si="5"/>
        <v>44709</v>
      </c>
      <c r="F30" s="112">
        <f t="shared" si="5"/>
        <v>44709</v>
      </c>
      <c r="G30" s="112">
        <f t="shared" si="5"/>
        <v>44709</v>
      </c>
      <c r="H30" s="113">
        <f t="shared" si="5"/>
        <v>44709</v>
      </c>
      <c r="I30" s="112">
        <f t="shared" si="5"/>
        <v>44709</v>
      </c>
    </row>
    <row r="31" spans="1:9" ht="63.75" customHeight="1" thickTop="1">
      <c r="A31" s="71" t="s">
        <v>27</v>
      </c>
      <c r="B31" s="76"/>
      <c r="C31" s="76"/>
      <c r="D31" s="77"/>
      <c r="E31" s="76"/>
      <c r="F31" s="76"/>
      <c r="G31" s="120"/>
      <c r="H31" s="119"/>
      <c r="I31" s="78"/>
    </row>
    <row r="32" spans="1:9" ht="63.75" customHeight="1">
      <c r="A32" s="72" t="s">
        <v>32</v>
      </c>
      <c r="B32" s="79"/>
      <c r="C32" s="79"/>
      <c r="D32" s="80"/>
      <c r="E32" s="79"/>
      <c r="F32" s="34"/>
      <c r="G32" s="34"/>
      <c r="H32" s="118"/>
      <c r="I32" s="81"/>
    </row>
    <row r="33" spans="1:9" ht="63.75" customHeight="1">
      <c r="A33" s="72" t="s">
        <v>33</v>
      </c>
      <c r="B33" s="34"/>
      <c r="C33" s="34"/>
      <c r="D33" s="79"/>
      <c r="E33" s="79"/>
      <c r="F33" s="79"/>
      <c r="G33" s="34"/>
      <c r="H33" s="34"/>
      <c r="I33" s="82"/>
    </row>
    <row r="34" spans="1:9" ht="63.75" customHeight="1" thickBot="1">
      <c r="A34" s="73" t="s">
        <v>37</v>
      </c>
      <c r="B34" s="35"/>
      <c r="C34" s="74"/>
      <c r="D34" s="74"/>
      <c r="E34" s="74"/>
      <c r="F34" s="74"/>
      <c r="G34" s="117"/>
      <c r="H34" s="116"/>
      <c r="I34" s="84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184" t="str">
        <f>'1 КУРС'!A37:C37</f>
        <v>ДЕКАН</v>
      </c>
      <c r="B37" s="184"/>
      <c r="C37" s="184"/>
      <c r="H37" s="31" t="str">
        <f>'1 КУРС'!F37</f>
        <v>О.А. КОТЛОВСКИЙ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2022-05-18T11:02:45Z</cp:lastPrinted>
  <dcterms:created xsi:type="dcterms:W3CDTF">2002-09-14T02:38:58Z</dcterms:created>
  <dcterms:modified xsi:type="dcterms:W3CDTF">2022-05-20T12:45:34Z</dcterms:modified>
  <cp:category/>
  <cp:version/>
  <cp:contentType/>
  <cp:contentStatus/>
</cp:coreProperties>
</file>